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AnuViltrop\Documents\Pagulasabi\projektid\kohanemisprogramm\"/>
    </mc:Choice>
  </mc:AlternateContent>
  <xr:revisionPtr revIDLastSave="0" documentId="13_ncr:1_{E80FAA5D-ABCA-4B3B-8EFB-52ACA79FC2A4}" xr6:coauthVersionLast="47" xr6:coauthVersionMax="47" xr10:uidLastSave="{00000000-0000-0000-0000-000000000000}"/>
  <bookViews>
    <workbookView xWindow="30810" yWindow="2325" windowWidth="21600" windowHeight="11265" tabRatio="757" xr2:uid="{00000000-000D-0000-FFFF-FFFF00000000}"/>
  </bookViews>
  <sheets>
    <sheet name="A. Eelarve" sheetId="11" r:id="rId1"/>
    <sheet name="Nähtamatu leht" sheetId="16" state="hidden" r:id="rId2"/>
  </sheets>
  <definedNames>
    <definedName name="Kinnituskiri" comment="Vali sobiv vastusevariant">'Nähtamatu leht'!$A$12:$A$14</definedName>
    <definedName name="Projekti_valdkond">'A. Eelarve'!$B$10</definedName>
    <definedName name="Valdkond">'Nähtamatu leht'!$A$1:$A$3</definedName>
    <definedName name="Ühik">'Nähtamatu leht'!$A$6:$A$9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6" i="11" l="1"/>
  <c r="G41" i="11" l="1"/>
  <c r="F35" i="11"/>
  <c r="G35" i="11" s="1"/>
  <c r="F34" i="11"/>
  <c r="G40" i="11" l="1"/>
  <c r="G53" i="11"/>
  <c r="G52" i="11"/>
  <c r="G51" i="11"/>
  <c r="G54" i="11"/>
  <c r="G55" i="11"/>
  <c r="G50" i="11"/>
  <c r="G34" i="11" l="1"/>
  <c r="D19" i="11" l="1"/>
  <c r="G44" i="11" l="1"/>
  <c r="G45" i="11"/>
  <c r="G46" i="11"/>
  <c r="G47" i="11"/>
  <c r="G49" i="11"/>
  <c r="G39" i="11"/>
  <c r="G37" i="11"/>
  <c r="G38" i="11" l="1"/>
  <c r="C24" i="11" s="1"/>
  <c r="G42" i="11"/>
  <c r="G33" i="11"/>
  <c r="G56" i="11" l="1"/>
  <c r="G57" i="11" s="1"/>
  <c r="C25" i="11"/>
  <c r="C23" i="11"/>
  <c r="C26" i="11" l="1"/>
  <c r="D23" i="11" l="1"/>
  <c r="D25" i="11"/>
  <c r="D24" i="11"/>
  <c r="C27" i="11" l="1"/>
  <c r="C28" i="11" s="1"/>
  <c r="C17" i="11" s="1"/>
  <c r="C15" i="11" l="1"/>
  <c r="C18" i="11"/>
  <c r="C16" i="11"/>
  <c r="C14" i="11"/>
  <c r="C19"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tc={4E664939-FAB2-4A06-B972-DB419156334C}</author>
    <author>tc={584B82C4-B580-4617-99EF-C35C2E33A094}</author>
  </authors>
  <commentList>
    <comment ref="E36" authorId="0" shapeId="0" xr:uid="{4E664939-FAB2-4A06-B972-DB419156334C}">
      <text>
        <t>[Threaded comment]
Your version of Excel allows you to read this threaded comment; however, any edits to it will get removed if the file is opened in a newer version of Excel. Learn more: https://go.microsoft.com/fwlink/?linkid=870924
Comment:
    ametlikus taotluses muuta kogust</t>
      </text>
    </comment>
    <comment ref="E50" authorId="1" shapeId="0" xr:uid="{584B82C4-B580-4617-99EF-C35C2E33A094}">
      <text>
        <t>[Threaded comment]
Your version of Excel allows you to read this threaded comment; however, any edits to it will get removed if the file is opened in a newer version of Excel. Learn more: https://go.microsoft.com/fwlink/?linkid=870924
Comment:
    24</t>
      </text>
    </comment>
  </commentList>
</comments>
</file>

<file path=xl/sharedStrings.xml><?xml version="1.0" encoding="utf-8"?>
<sst xmlns="http://schemas.openxmlformats.org/spreadsheetml/2006/main" count="140" uniqueCount="118">
  <si>
    <t>Kululiik</t>
  </si>
  <si>
    <t>AMIF</t>
  </si>
  <si>
    <t>Tööjõukulud</t>
  </si>
  <si>
    <t>2.</t>
  </si>
  <si>
    <t>3.</t>
  </si>
  <si>
    <t>Sihtrühmaga seotud tegevused</t>
  </si>
  <si>
    <t>PROJEKTI KULUD KOKKU</t>
  </si>
  <si>
    <t>Rahastamisallikas</t>
  </si>
  <si>
    <t>Summa</t>
  </si>
  <si>
    <t>Riiklik kaasfinantseering</t>
  </si>
  <si>
    <t>Partnerite poolne kaasfinantseering</t>
  </si>
  <si>
    <t>Toetuse saaja omafinanantseering</t>
  </si>
  <si>
    <t>KOKKU</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</si>
  <si>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</si>
  <si>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</si>
  <si>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</si>
  <si>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</si>
  <si>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</si>
  <si>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</si>
  <si>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</si>
  <si>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</si>
  <si>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</si>
  <si>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</si>
  <si>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</si>
  <si>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</si>
  <si>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</si>
  <si>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</si>
  <si>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</si>
  <si>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</si>
  <si>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</si>
  <si>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 kogukuludest</t>
  </si>
  <si>
    <t>Toetuse saaja:</t>
  </si>
  <si>
    <t>Projekti valdkond:</t>
  </si>
  <si>
    <t>Projekti käigus saadud muud sissetulekud</t>
  </si>
  <si>
    <t>kuu</t>
  </si>
  <si>
    <t>tk</t>
  </si>
  <si>
    <t>Osakaal %</t>
  </si>
  <si>
    <t>PROJEKTI MAKSUMUS KOKKU</t>
  </si>
  <si>
    <t>Jah</t>
  </si>
  <si>
    <t>Ei</t>
  </si>
  <si>
    <t>Ei kohaldu</t>
  </si>
  <si>
    <t>päev</t>
  </si>
  <si>
    <t>Projekti pealkiri:</t>
  </si>
  <si>
    <t>Tabel 2. Projekti kululiikide koondtabel (EUR)</t>
  </si>
  <si>
    <t>Tabel 1. Projekti tulud allikate lõikes (EUR)</t>
  </si>
  <si>
    <t>Ühiku hind</t>
  </si>
  <si>
    <t>Sõidu- ja lähetuskulud</t>
  </si>
  <si>
    <r>
      <t>Sihtrühmadega seotud kulud</t>
    </r>
    <r>
      <rPr>
        <strike/>
        <sz val="12"/>
        <rFont val="Times New Roman"/>
        <family val="1"/>
        <charset val="186"/>
      </rPr>
      <t xml:space="preserve"> </t>
    </r>
  </si>
  <si>
    <t>Projekti periood:</t>
  </si>
  <si>
    <t>Tabel 3. Projekti detailne eelarve (EUR)</t>
  </si>
  <si>
    <t>Materjalide tõlkekulud</t>
  </si>
  <si>
    <t>Infomaterjalide kujundus ja trükk</t>
  </si>
  <si>
    <t>Koolitustega seonduvad kulud</t>
  </si>
  <si>
    <t>Osalejate käsiraamatu kujundus ja trükk</t>
  </si>
  <si>
    <t>Koolitajate tasu</t>
  </si>
  <si>
    <t>Lastehoid</t>
  </si>
  <si>
    <t>Osalejate sõidukulu</t>
  </si>
  <si>
    <t xml:space="preserve">Koolitusel osalemiseks vajaliku sõidukulu kaetus, sh maakonna ning linnaliinid. Arvestuslikult 40% osalejatest vajavad sõidukulu hüvitamist. Arvestuse aluseks on näidisteekonnad Kiltsi/Vägeva-Tallinn, Tallinn-Tartu; Pärnu-Tallinn. Edasi-tagasi sõit. </t>
  </si>
  <si>
    <t>Osalejate majutuskulu</t>
  </si>
  <si>
    <t>Rahvusvahelise kaitse saanud isikute kohanemisprogramm III</t>
  </si>
  <si>
    <t>01.09.2020-31.12.2022</t>
  </si>
  <si>
    <t>Projektijuht (Pagulasabi)</t>
  </si>
  <si>
    <t>Koolituste koordinaator (IOM)</t>
  </si>
  <si>
    <t>1.1</t>
  </si>
  <si>
    <t>1.2</t>
  </si>
  <si>
    <t>1.3</t>
  </si>
  <si>
    <t>1.4</t>
  </si>
  <si>
    <t>Osaline tööaeg (0,25 kohta), vastutab projekti tervikliku juhtimise, rahastajaga suhtlemise, aruandluse jms korraldamise eest. Töötasu vastavalt Pagulasabi palgatasemele (1323 EUR bruto 2020. aastal), sh sisse on arvestatud iga-aastane töötasu tõus 5% (rakendub iga aasta alguses). Sisaldab kõiki tööjõumakse.</t>
  </si>
  <si>
    <t>Koordinaator (Pagulasabi)</t>
  </si>
  <si>
    <t>Osaline tööaeg (0,75 kohta), vastutab sihtgrupi teavitamise, eel- ja järelintervjuude läbiviimise (vajaduste hindamise ja mõjude hindamise eesmärgil), lastele suunatud tegevuste ja interaktiivsete tegevuste elluviimise jms eest. Töötasu vastavalt Pagulasabi palgatasemele (1323 EUR bruto 2020. aastal), sh sisse on arvestatud iga-aastane töötasu tõus 5% (rakendub iga aasta alguses). Sisaldab kõiki tööjõumakse.</t>
  </si>
  <si>
    <t>Koolituste ning teavitustegevusega kaasnevad kulud, kui tegevus toimub väljaspool Tallinna. Arvestuse aluseks, Tallinn-Tartu-Tallinn; Tallinn-Kiltsi/Vägeva-Tallinn. Arvestuslikult 40 sõitu IOMile ja 20 sõitu Pagulasabile.</t>
  </si>
  <si>
    <t>Kui majutus osutub vajalikuks tulenevalt koolitusega seonduvate tegevuste toimumisest mujal kui Tallinn. Arvestuslikult IOMil 28 korda ja Pagulasabil 12 korda.</t>
  </si>
  <si>
    <t>2.1</t>
  </si>
  <si>
    <t>2.2</t>
  </si>
  <si>
    <t>Infomaterjalide (nt posterid ja infolehed). Vähemalt 4 keeles.</t>
  </si>
  <si>
    <t>Projekti meeskonna ning koolitajate sõidukulu</t>
  </si>
  <si>
    <t>Projekti meeskonna ning koolitajate majutuskulu ning lähetusega seonduvate kulude kaetus</t>
  </si>
  <si>
    <t>Projekti admin-finantsassistant (IOM)</t>
  </si>
  <si>
    <t>2.3</t>
  </si>
  <si>
    <t>Koolitusmaterjalide kulu</t>
  </si>
  <si>
    <t>Koolitusega seotud materjalide kujundus ja trükk</t>
  </si>
  <si>
    <t>Koolitusruumide rent ja toitlustus</t>
  </si>
  <si>
    <t>Lastele ja noortele suunatud tegevuste kulud</t>
  </si>
  <si>
    <t>Koolitus kestab 4 päeva, ühe koolituspäeva pikkuseks on hinnanguliselt 7 tundi. Kokku planeeritud 25 koolitust. Sisaldab ettevalmistusaega ning võimalust kaasata kaks koolitajat vastavalt koolituskavale (kui tegevus kahes grupis). Sisaldab ka suulise tõlke kulu (kui vajalik).</t>
  </si>
  <si>
    <t>0-7 aastaste lastehoid koos toitlustusega. Hinnanguliselt 50% koolitustest vajavad lastehoiu tagamist. Arvestuse aluseks kaks last hoius 4 päeva vältel.</t>
  </si>
  <si>
    <t>Kui osalejate elukoht on mujal kui koolituse toimumiskoht ning edasi-tagasi sõitmine ei ole mõistlik, siis majutuse tagamine koos toitlustusega. Hinnanguliselt 3 ööd/koolitus ning 40% osalejatest vajavad majutust, sh pereliikmed.</t>
  </si>
  <si>
    <t>Interaktiivse tegevusega seotud kulud</t>
  </si>
  <si>
    <t>Sisaldab lastele (7+ aastat) suunatud tegevusega kaasnevaid kulusid, nt materjalide trükk, muuseumipiletid, mängude ja töövahendite (nt pliiatsid, pusled jms) soetamine. Võimaldab ka pileteid saatvale täiskasvanule.</t>
  </si>
  <si>
    <t>Välisekspertide sõidukulud</t>
  </si>
  <si>
    <t>Välisekspertide sõidukulu kaetus, võimalus kaasata koolitajate koolitajaid, kultuurivahendajaid ja vähelevinud keeltes koolituste läbiviijaid. Arvestuse aluseks näidismarsruut Amsterdam-Tallinn-Amsterdam.</t>
  </si>
  <si>
    <t>Tegevuse raames tekkivate kulude vajaduspõhine kaetus: nt muuseumite piletid, linnakaartide soetamine, ühistranspordi kasutamine, toitlustus, ruumi kulu jms.</t>
  </si>
  <si>
    <t>MTÜ Eesti Pagulasabi</t>
  </si>
  <si>
    <t>ASUTUSESISESEKS KASUTAMISEKS</t>
  </si>
  <si>
    <t>Teabevaldaja: Siseministeerium</t>
  </si>
  <si>
    <t>Juurdepääsupiirangu alus: TLS § 28 lg 2 p 13</t>
  </si>
  <si>
    <t xml:space="preserve">Toetuslepingu AMIF2020-12 juurde </t>
  </si>
  <si>
    <t>3.1</t>
  </si>
  <si>
    <t>3.2</t>
  </si>
  <si>
    <t>3.3</t>
  </si>
  <si>
    <t>3.4</t>
  </si>
  <si>
    <t>3.5</t>
  </si>
  <si>
    <t>3.6</t>
  </si>
  <si>
    <t>3.7</t>
  </si>
  <si>
    <t>3.8</t>
  </si>
  <si>
    <t>3.9</t>
  </si>
  <si>
    <t>3.10</t>
  </si>
  <si>
    <t>3.11</t>
  </si>
  <si>
    <t>Projekti tunnus:</t>
  </si>
  <si>
    <t>AMIF2020-12</t>
  </si>
  <si>
    <t>Lõpptähtpäev: 03.09.2095</t>
  </si>
  <si>
    <t>Algkuupäev: 03.09.2020</t>
  </si>
  <si>
    <t>Lisa 2</t>
  </si>
  <si>
    <t>Osaline tööaeg (0,4 kohta), vastutab koolituste koordineerimise, koolitajate leidmise ja haldamise, IOM poolse aruandluse jms eest. Kulu sisaldab endas bruto töötasu (vastavalt ÜRO palgaskaalale) ning tööandja kulusid töötasudeks (panus ÜRO pensionifondi (United Nations Joint Staff Pension Fund - UNJSPF - 15.8%), kompensatsiooniplaan (0.47%), lapsetoetus ja IOMi ravikindlustuse (MSP premium floor) MSPga ühinemise kulu, puhkusetasu, 6% Terminal emolument). Kuivõrd 2021. aastal veebruarist 2022. aasta veebruarini on see ametikoht olnud vakantne, on koolituste koordinaatori töötasu kaetud projektist 16 kuu ulatuses.</t>
  </si>
  <si>
    <t>Info ja koolitusmaterjalide (sh osalejate käsiraamat, koolitusmaterjalid jms) tõlkimine. Kulu arvestuse aluseks on eesti-inglise, eesti/inglise - araabia, eesti-vene, eesti/inglise-türgi, inglise-tamili/farsi/tigre, inglise-pashtuni suunad ning arvestuslikult 100 lk/keel. Arvestuslikult kuni 7 keele tõlge.</t>
  </si>
  <si>
    <t>Koolitusmaterjalide, nt metodoloogilised materjalid, töölehed ning muu materjal, ning diplomite kujundus ja trükk. Arvestuse aluseks kuni 7 keelt.</t>
  </si>
  <si>
    <t>Materjal kujundatakse inglise, vene, araabia, türgi keeles; lisaks mõnes muus trendipõhises keeles, kui selleks on vajadus (nt farsi, pashtuni). Trükk toimub vastavalt komplekteeritud koolitusgruppidele.</t>
  </si>
  <si>
    <t>Sisaldab koolitusruumi, seadmeid ning toiltustust (lõuna ja kohvipausid). Arvestuslikult 25 koolitust (6 inimest grupis). Üks koolitus kestab 4 päeva. Arvestuslikult 70% juhtudel on kasutusel Pagulasabi Tallinna kontori ruumid ning kulud on kaetud tegelike kulude alusel (igakuine ruumidega seotud kogukulu proportsionaalselt koolituspäevade arvuga); muudel juhtudel renditakse koolitusruumid vajaduspõhiselt. Toitlustust pakub Tallinnas Siin &amp; Sääl OÜ (kaasatud partnerina), mujal kasutatakse võimalusel teisi pagulastega seotud ettevõtteid (Köömen, Vao Köök). Vajadusel kaetaks siit ka koolitajate koolitusega seotud rendi- ja toitlustuskulud. Kuivõrd 2020. aastast on suur osa koolitusi toimunud online-kanalites, tasutakse eelarverealt ka e-keskkonna kasutusõigust ning vähendatakse kontaktkoolituste mahtu 75 päevale.</t>
  </si>
  <si>
    <t>Osaline tööaeg (0,3 kohta), koolituste koordinaatori assisteerimine projekti raamatupidamisalastes küsimustes, sh hanked jms. Kulu sisaldab endas bruto töötasu (vastavalt ÜRO palgaskaalale) ning tööandja kulusid töötasudeks (panus ÜRO pensionifondi (United Nations Joint Staff Pension Fund - UNJSPF - 15.8%), kompensatsiooniplaan (0.47%), lapsetoetus ja IOMi ravikindlustuse (MSP premium floor) MSPga ühinemise kulu, puhkusetasu, 6% Terminal emolument). Kuivõrd koolituste koordinaatori ametikoht on olnud 2021. aasta veebruarist 2022. aasta veebruarini vakantne, on projekti admin-finantsassistendi töökoormus projektist olnud planeeritust suurem; kasvades vahepeal 100% tööajast. Keskmine assistendi koormus kogu projekti lõikes on 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</si>
</sst>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0.00000"/>
  </numFmts>
  <fonts count="9"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u/>
      <sz val="11"/>
      <color theme="10"/>
      <name val="Calibri"/>
      <family val="2"/>
      <charset val="186"/>
      <scheme val="minor"/>
    </font>
    <font>
      <b/>
      <i/>
      <sz val="12"/>
      <name val="Times New Roman"/>
      <family val="1"/>
      <charset val="186"/>
    </font>
    <font>
      <sz val="12"/>
      <name val="Times New Roman"/>
      <family val="1"/>
      <charset val="186"/>
    </font>
    <font>
      <strike/>
      <sz val="12"/>
      <name val="Times New Roman"/>
      <family val="1"/>
      <charset val="186"/>
    </font>
  </fonts>
  <fills count="6">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6"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70">
    <xf numFmtId="0" fontId="0" fillId="0" borderId="0" xfId="0"/>
    <xf numFmtId="0" fontId="0" fillId="0" borderId="0" xfId="0"/>
    <xf numFmtId="0" fontId="2" fillId="0" borderId="0" xfId="0" applyFont="1"/>
    <xf numFmtId="0" fontId="2" fillId="0" borderId="0" xfId="0" applyFont="1" applyProtection="1">
      <protection locked="0"/>
    </xf>
    <xf numFmtId="0" fontId="2" fillId="0" borderId="1" xfId="0" applyFont="1" applyBorder="1" applyProtection="1">
      <protection locked="0" hidden="1"/>
    </xf>
    <xf numFmtId="0" fontId="2" fillId="0" borderId="0" xfId="0" applyFont="1" applyProtection="1">
      <protection locked="0" hidden="1"/>
    </xf>
    <xf numFmtId="0" fontId="2" fillId="0" borderId="0" xfId="0" applyFont="1" applyBorder="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0" borderId="1" xfId="0" applyFont="1" applyBorder="1" applyProtection="1">
      <protection hidden="1"/>
    </xf>
    <xf numFmtId="0" fontId="2" fillId="0" borderId="1" xfId="0" applyFont="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4" fontId="2" fillId="0" borderId="1" xfId="0" applyNumberFormat="1" applyFont="1" applyBorder="1" applyProtection="1">
      <protection hidden="1"/>
    </xf>
    <xf numFmtId="4" fontId="2" fillId="5" borderId="1" xfId="0" applyNumberFormat="1" applyFont="1" applyFill="1" applyBorder="1" applyProtection="1">
      <protection locked="0" hidden="1"/>
    </xf>
    <xf numFmtId="4" fontId="3" fillId="4"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0" fontId="7" fillId="0" borderId="0" xfId="0" applyFont="1" applyProtection="1">
      <protection hidden="1"/>
    </xf>
    <xf numFmtId="0" fontId="7" fillId="0" borderId="1" xfId="0" applyFont="1" applyBorder="1" applyProtection="1">
      <protection hidden="1"/>
    </xf>
    <xf numFmtId="0" fontId="2" fillId="0" borderId="0" xfId="0" applyFont="1" applyAlignment="1" applyProtection="1">
      <alignment horizontal="right"/>
      <protection locked="0"/>
    </xf>
    <xf numFmtId="2" fontId="2" fillId="0" borderId="1" xfId="0" applyNumberFormat="1" applyFont="1" applyBorder="1" applyProtection="1">
      <protection locked="0" hidden="1"/>
    </xf>
    <xf numFmtId="0" fontId="2" fillId="0" borderId="1" xfId="0" applyFont="1" applyBorder="1" applyAlignment="1" applyProtection="1">
      <alignment wrapText="1"/>
      <protection locked="0" hidden="1"/>
    </xf>
    <xf numFmtId="0" fontId="2" fillId="5" borderId="1" xfId="0" applyFont="1" applyFill="1" applyBorder="1" applyProtection="1">
      <protection locked="0" hidden="1"/>
    </xf>
    <xf numFmtId="49" fontId="3" fillId="0" borderId="1" xfId="0" applyNumberFormat="1" applyFont="1" applyBorder="1" applyProtection="1">
      <protection locked="0" hidden="1"/>
    </xf>
    <xf numFmtId="49" fontId="3" fillId="2" borderId="1" xfId="0" applyNumberFormat="1" applyFont="1" applyFill="1" applyBorder="1" applyProtection="1">
      <protection hidden="1"/>
    </xf>
    <xf numFmtId="49" fontId="3" fillId="5" borderId="1" xfId="0" applyNumberFormat="1" applyFont="1" applyFill="1" applyBorder="1" applyProtection="1">
      <protection locked="0" hidden="1"/>
    </xf>
    <xf numFmtId="2" fontId="2" fillId="0" borderId="0" xfId="0" applyNumberFormat="1" applyFont="1" applyProtection="1">
      <protection locked="0"/>
    </xf>
    <xf numFmtId="4" fontId="2" fillId="0" borderId="0" xfId="0" applyNumberFormat="1" applyFont="1" applyProtection="1">
      <protection hidden="1"/>
    </xf>
    <xf numFmtId="49" fontId="3" fillId="0" borderId="1" xfId="0" applyNumberFormat="1" applyFont="1" applyFill="1" applyBorder="1" applyProtection="1">
      <protection locked="0" hidden="1"/>
    </xf>
    <xf numFmtId="0" fontId="2" fillId="0" borderId="1" xfId="0" applyFont="1" applyFill="1" applyBorder="1" applyProtection="1">
      <protection locked="0" hidden="1"/>
    </xf>
    <xf numFmtId="0" fontId="2" fillId="0" borderId="1" xfId="0" applyFont="1" applyFill="1" applyBorder="1" applyAlignment="1" applyProtection="1">
      <alignment wrapText="1"/>
      <protection locked="0" hidden="1"/>
    </xf>
    <xf numFmtId="2" fontId="2" fillId="0" borderId="1" xfId="0" applyNumberFormat="1" applyFont="1" applyFill="1" applyBorder="1" applyProtection="1">
      <protection locked="0" hidden="1"/>
    </xf>
    <xf numFmtId="4" fontId="2" fillId="0" borderId="1" xfId="0" applyNumberFormat="1" applyFont="1" applyFill="1" applyBorder="1" applyProtection="1">
      <protection locked="0" hidden="1"/>
    </xf>
    <xf numFmtId="0" fontId="2" fillId="0" borderId="0" xfId="0" applyFont="1" applyFill="1" applyProtection="1">
      <protection locked="0" hidden="1"/>
    </xf>
    <xf numFmtId="0" fontId="0" fillId="2" borderId="4" xfId="0" applyFont="1" applyFill="1" applyBorder="1" applyAlignment="1" applyProtection="1">
      <protection hidden="1"/>
    </xf>
    <xf numFmtId="0" fontId="2" fillId="0" borderId="0" xfId="0" applyFont="1" applyAlignment="1" applyProtection="1">
      <alignment wrapText="1"/>
      <protection locked="0" hidden="1"/>
    </xf>
    <xf numFmtId="0" fontId="2" fillId="0" borderId="0" xfId="0" applyFont="1" applyAlignment="1">
      <alignment horizontal="justify" vertical="center"/>
    </xf>
    <xf numFmtId="4" fontId="2" fillId="0" borderId="0" xfId="0" applyNumberFormat="1" applyFont="1" applyProtection="1">
      <protection locked="0" hidden="1"/>
    </xf>
    <xf numFmtId="0" fontId="4" fillId="0" borderId="5"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6" fillId="0" borderId="5"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4" borderId="2" xfId="0" applyFont="1" applyFill="1" applyBorder="1" applyAlignment="1" applyProtection="1">
      <protection hidden="1"/>
    </xf>
    <xf numFmtId="0" fontId="1" fillId="4" borderId="4" xfId="0" applyFont="1" applyFill="1" applyBorder="1" applyAlignment="1" applyProtection="1">
      <protection hidden="1"/>
    </xf>
    <xf numFmtId="0" fontId="1" fillId="2" borderId="3"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166" fontId="2" fillId="0" borderId="0" xfId="0" applyNumberFormat="1" applyFont="1" applyProtection="1">
      <protection locked="0" hidden="1"/>
    </xf>
  </cellXfs>
  <cellStyles count="2">
    <cellStyle name="Hyperlink" xfId="1" builtinId="8"/>
    <cellStyle name="Normal" xfId="0" builtinId="0"/>
  </cellStyles>
  <dxfs count="4">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2203979</xdr:colOff>
      <xdr:row>7</xdr:row>
      <xdr:rowOff>30426</xdr:rowOff>
    </xdr:from>
    <xdr:to>
      <xdr:col>2</xdr:col>
      <xdr:colOff>1075340</xdr:colOff>
      <xdr:row>11</xdr:row>
      <xdr:rowOff>83306</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3729" y="1530614"/>
          <a:ext cx="1231974" cy="859331"/>
        </a:xfrm>
        <a:prstGeom prst="rect">
          <a:avLst/>
        </a:prstGeom>
      </xdr:spPr>
    </xdr:pic>
    <xdr:clientData/>
  </xdr:twoCellAnchor>
  <xdr:twoCellAnchor editAs="oneCell">
    <xdr:from>
      <xdr:col>2</xdr:col>
      <xdr:colOff>1231634</xdr:colOff>
      <xdr:row>7</xdr:row>
      <xdr:rowOff>17042</xdr:rowOff>
    </xdr:from>
    <xdr:to>
      <xdr:col>2</xdr:col>
      <xdr:colOff>2821290</xdr:colOff>
      <xdr:row>11</xdr:row>
      <xdr:rowOff>29854</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98822" y="1517230"/>
          <a:ext cx="1589656" cy="82561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artin Eber" id="{D98000F8-4943-41EF-B095-3BB0E1F11E1F}" userId="Martin Eber"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36" dT="2022-01-31T13:28:22.98" personId="{D98000F8-4943-41EF-B095-3BB0E1F11E1F}" id="{4E664939-FAB2-4A06-B972-DB419156334C}">
    <text>ametlikus taotluses muuta kogust</text>
  </threadedComment>
  <threadedComment ref="E50" dT="2022-01-31T13:45:34.32" personId="{D98000F8-4943-41EF-B095-3BB0E1F11E1F}" id="{584B82C4-B580-4617-99EF-C35C2E33A094}">
    <text>24</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4"/>
  <sheetViews>
    <sheetView tabSelected="1" topLeftCell="A10" zoomScale="90" zoomScaleNormal="90" workbookViewId="0">
      <selection activeCell="C74" sqref="C74"/>
    </sheetView>
  </sheetViews>
  <sheetFormatPr defaultColWidth="8.85546875" defaultRowHeight="15.75" x14ac:dyDescent="0.25"/>
  <cols>
    <col min="1" max="1" width="27.140625" style="3" customWidth="1"/>
    <col min="2" max="2" width="35.42578125" style="3" customWidth="1"/>
    <col min="3" max="3" width="45.140625" style="3" customWidth="1"/>
    <col min="4" max="4" width="18" style="3" customWidth="1"/>
    <col min="5" max="5" width="12.42578125" style="3" bestFit="1" customWidth="1"/>
    <col min="6" max="6" width="21.42578125" style="3" customWidth="1"/>
    <col min="7" max="7" width="12.42578125" style="3" bestFit="1" customWidth="1"/>
    <col min="8" max="8" width="11" style="3" bestFit="1" customWidth="1"/>
    <col min="9" max="9" width="9.5703125" style="3" bestFit="1" customWidth="1"/>
    <col min="10" max="252" width="9.140625" style="3"/>
    <col min="253" max="253" width="32.140625" style="3" bestFit="1" customWidth="1"/>
    <col min="254" max="254" width="21.42578125" style="3" bestFit="1" customWidth="1"/>
    <col min="255" max="255" width="11.42578125" style="3" bestFit="1" customWidth="1"/>
    <col min="256" max="256" width="12.42578125" style="3" bestFit="1" customWidth="1"/>
    <col min="257" max="257" width="10.42578125" style="3" bestFit="1" customWidth="1"/>
    <col min="258" max="259" width="9.140625" style="3"/>
    <col min="260" max="260" width="15.85546875" style="3" customWidth="1"/>
    <col min="261" max="508" width="9.140625" style="3"/>
    <col min="509" max="509" width="32.140625" style="3" bestFit="1" customWidth="1"/>
    <col min="510" max="510" width="21.42578125" style="3" bestFit="1" customWidth="1"/>
    <col min="511" max="511" width="11.42578125" style="3" bestFit="1" customWidth="1"/>
    <col min="512" max="512" width="12.42578125" style="3" bestFit="1" customWidth="1"/>
    <col min="513" max="513" width="10.42578125" style="3" bestFit="1" customWidth="1"/>
    <col min="514" max="515" width="9.140625" style="3"/>
    <col min="516" max="516" width="15.85546875" style="3" customWidth="1"/>
    <col min="517" max="764" width="9.140625" style="3"/>
    <col min="765" max="765" width="32.140625" style="3" bestFit="1" customWidth="1"/>
    <col min="766" max="766" width="21.42578125" style="3" bestFit="1" customWidth="1"/>
    <col min="767" max="767" width="11.42578125" style="3" bestFit="1" customWidth="1"/>
    <col min="768" max="768" width="12.42578125" style="3" bestFit="1" customWidth="1"/>
    <col min="769" max="769" width="10.42578125" style="3" bestFit="1" customWidth="1"/>
    <col min="770" max="771" width="9.140625" style="3"/>
    <col min="772" max="772" width="15.85546875" style="3" customWidth="1"/>
    <col min="773" max="1020" width="9.140625" style="3"/>
    <col min="1021" max="1021" width="32.140625" style="3" bestFit="1" customWidth="1"/>
    <col min="1022" max="1022" width="21.42578125" style="3" bestFit="1" customWidth="1"/>
    <col min="1023" max="1023" width="11.42578125" style="3" bestFit="1" customWidth="1"/>
    <col min="1024" max="1024" width="12.42578125" style="3" bestFit="1" customWidth="1"/>
    <col min="1025" max="1025" width="10.42578125" style="3" bestFit="1" customWidth="1"/>
    <col min="1026" max="1027" width="9.140625" style="3"/>
    <col min="1028" max="1028" width="15.85546875" style="3" customWidth="1"/>
    <col min="1029" max="1276" width="9.140625" style="3"/>
    <col min="1277" max="1277" width="32.140625" style="3" bestFit="1" customWidth="1"/>
    <col min="1278" max="1278" width="21.42578125" style="3" bestFit="1" customWidth="1"/>
    <col min="1279" max="1279" width="11.42578125" style="3" bestFit="1" customWidth="1"/>
    <col min="1280" max="1280" width="12.42578125" style="3" bestFit="1" customWidth="1"/>
    <col min="1281" max="1281" width="10.42578125" style="3" bestFit="1" customWidth="1"/>
    <col min="1282" max="1283" width="9.140625" style="3"/>
    <col min="1284" max="1284" width="15.85546875" style="3" customWidth="1"/>
    <col min="1285" max="1532" width="9.140625" style="3"/>
    <col min="1533" max="1533" width="32.140625" style="3" bestFit="1" customWidth="1"/>
    <col min="1534" max="1534" width="21.42578125" style="3" bestFit="1" customWidth="1"/>
    <col min="1535" max="1535" width="11.42578125" style="3" bestFit="1" customWidth="1"/>
    <col min="1536" max="1536" width="12.42578125" style="3" bestFit="1" customWidth="1"/>
    <col min="1537" max="1537" width="10.42578125" style="3" bestFit="1" customWidth="1"/>
    <col min="1538" max="1539" width="9.140625" style="3"/>
    <col min="1540" max="1540" width="15.85546875" style="3" customWidth="1"/>
    <col min="1541" max="1788" width="9.140625" style="3"/>
    <col min="1789" max="1789" width="32.140625" style="3" bestFit="1" customWidth="1"/>
    <col min="1790" max="1790" width="21.42578125" style="3" bestFit="1" customWidth="1"/>
    <col min="1791" max="1791" width="11.42578125" style="3" bestFit="1" customWidth="1"/>
    <col min="1792" max="1792" width="12.42578125" style="3" bestFit="1" customWidth="1"/>
    <col min="1793" max="1793" width="10.42578125" style="3" bestFit="1" customWidth="1"/>
    <col min="1794" max="1795" width="9.140625" style="3"/>
    <col min="1796" max="1796" width="15.85546875" style="3" customWidth="1"/>
    <col min="1797" max="2044" width="9.140625" style="3"/>
    <col min="2045" max="2045" width="32.140625" style="3" bestFit="1" customWidth="1"/>
    <col min="2046" max="2046" width="21.42578125" style="3" bestFit="1" customWidth="1"/>
    <col min="2047" max="2047" width="11.42578125" style="3" bestFit="1" customWidth="1"/>
    <col min="2048" max="2048" width="12.42578125" style="3" bestFit="1" customWidth="1"/>
    <col min="2049" max="2049" width="10.42578125" style="3" bestFit="1" customWidth="1"/>
    <col min="2050" max="2051" width="9.140625" style="3"/>
    <col min="2052" max="2052" width="15.85546875" style="3" customWidth="1"/>
    <col min="2053" max="2300" width="9.140625" style="3"/>
    <col min="2301" max="2301" width="32.140625" style="3" bestFit="1" customWidth="1"/>
    <col min="2302" max="2302" width="21.42578125" style="3" bestFit="1" customWidth="1"/>
    <col min="2303" max="2303" width="11.42578125" style="3" bestFit="1" customWidth="1"/>
    <col min="2304" max="2304" width="12.42578125" style="3" bestFit="1" customWidth="1"/>
    <col min="2305" max="2305" width="10.42578125" style="3" bestFit="1" customWidth="1"/>
    <col min="2306" max="2307" width="9.140625" style="3"/>
    <col min="2308" max="2308" width="15.85546875" style="3" customWidth="1"/>
    <col min="2309" max="2556" width="9.140625" style="3"/>
    <col min="2557" max="2557" width="32.140625" style="3" bestFit="1" customWidth="1"/>
    <col min="2558" max="2558" width="21.42578125" style="3" bestFit="1" customWidth="1"/>
    <col min="2559" max="2559" width="11.42578125" style="3" bestFit="1" customWidth="1"/>
    <col min="2560" max="2560" width="12.42578125" style="3" bestFit="1" customWidth="1"/>
    <col min="2561" max="2561" width="10.42578125" style="3" bestFit="1" customWidth="1"/>
    <col min="2562" max="2563" width="9.140625" style="3"/>
    <col min="2564" max="2564" width="15.85546875" style="3" customWidth="1"/>
    <col min="2565" max="2812" width="9.140625" style="3"/>
    <col min="2813" max="2813" width="32.140625" style="3" bestFit="1" customWidth="1"/>
    <col min="2814" max="2814" width="21.42578125" style="3" bestFit="1" customWidth="1"/>
    <col min="2815" max="2815" width="11.42578125" style="3" bestFit="1" customWidth="1"/>
    <col min="2816" max="2816" width="12.42578125" style="3" bestFit="1" customWidth="1"/>
    <col min="2817" max="2817" width="10.42578125" style="3" bestFit="1" customWidth="1"/>
    <col min="2818" max="2819" width="9.140625" style="3"/>
    <col min="2820" max="2820" width="15.85546875" style="3" customWidth="1"/>
    <col min="2821" max="3068" width="9.140625" style="3"/>
    <col min="3069" max="3069" width="32.140625" style="3" bestFit="1" customWidth="1"/>
    <col min="3070" max="3070" width="21.42578125" style="3" bestFit="1" customWidth="1"/>
    <col min="3071" max="3071" width="11.42578125" style="3" bestFit="1" customWidth="1"/>
    <col min="3072" max="3072" width="12.42578125" style="3" bestFit="1" customWidth="1"/>
    <col min="3073" max="3073" width="10.42578125" style="3" bestFit="1" customWidth="1"/>
    <col min="3074" max="3075" width="9.140625" style="3"/>
    <col min="3076" max="3076" width="15.85546875" style="3" customWidth="1"/>
    <col min="3077" max="3324" width="9.140625" style="3"/>
    <col min="3325" max="3325" width="32.140625" style="3" bestFit="1" customWidth="1"/>
    <col min="3326" max="3326" width="21.42578125" style="3" bestFit="1" customWidth="1"/>
    <col min="3327" max="3327" width="11.42578125" style="3" bestFit="1" customWidth="1"/>
    <col min="3328" max="3328" width="12.42578125" style="3" bestFit="1" customWidth="1"/>
    <col min="3329" max="3329" width="10.42578125" style="3" bestFit="1" customWidth="1"/>
    <col min="3330" max="3331" width="9.140625" style="3"/>
    <col min="3332" max="3332" width="15.85546875" style="3" customWidth="1"/>
    <col min="3333" max="3580" width="9.140625" style="3"/>
    <col min="3581" max="3581" width="32.140625" style="3" bestFit="1" customWidth="1"/>
    <col min="3582" max="3582" width="21.42578125" style="3" bestFit="1" customWidth="1"/>
    <col min="3583" max="3583" width="11.42578125" style="3" bestFit="1" customWidth="1"/>
    <col min="3584" max="3584" width="12.42578125" style="3" bestFit="1" customWidth="1"/>
    <col min="3585" max="3585" width="10.42578125" style="3" bestFit="1" customWidth="1"/>
    <col min="3586" max="3587" width="9.140625" style="3"/>
    <col min="3588" max="3588" width="15.85546875" style="3" customWidth="1"/>
    <col min="3589" max="3836" width="9.140625" style="3"/>
    <col min="3837" max="3837" width="32.140625" style="3" bestFit="1" customWidth="1"/>
    <col min="3838" max="3838" width="21.42578125" style="3" bestFit="1" customWidth="1"/>
    <col min="3839" max="3839" width="11.42578125" style="3" bestFit="1" customWidth="1"/>
    <col min="3840" max="3840" width="12.42578125" style="3" bestFit="1" customWidth="1"/>
    <col min="3841" max="3841" width="10.42578125" style="3" bestFit="1" customWidth="1"/>
    <col min="3842" max="3843" width="9.140625" style="3"/>
    <col min="3844" max="3844" width="15.85546875" style="3" customWidth="1"/>
    <col min="3845" max="4092" width="9.140625" style="3"/>
    <col min="4093" max="4093" width="32.140625" style="3" bestFit="1" customWidth="1"/>
    <col min="4094" max="4094" width="21.42578125" style="3" bestFit="1" customWidth="1"/>
    <col min="4095" max="4095" width="11.42578125" style="3" bestFit="1" customWidth="1"/>
    <col min="4096" max="4096" width="12.42578125" style="3" bestFit="1" customWidth="1"/>
    <col min="4097" max="4097" width="10.42578125" style="3" bestFit="1" customWidth="1"/>
    <col min="4098" max="4099" width="9.140625" style="3"/>
    <col min="4100" max="4100" width="15.85546875" style="3" customWidth="1"/>
    <col min="4101" max="4348" width="9.140625" style="3"/>
    <col min="4349" max="4349" width="32.140625" style="3" bestFit="1" customWidth="1"/>
    <col min="4350" max="4350" width="21.42578125" style="3" bestFit="1" customWidth="1"/>
    <col min="4351" max="4351" width="11.42578125" style="3" bestFit="1" customWidth="1"/>
    <col min="4352" max="4352" width="12.42578125" style="3" bestFit="1" customWidth="1"/>
    <col min="4353" max="4353" width="10.42578125" style="3" bestFit="1" customWidth="1"/>
    <col min="4354" max="4355" width="9.140625" style="3"/>
    <col min="4356" max="4356" width="15.85546875" style="3" customWidth="1"/>
    <col min="4357" max="4604" width="9.140625" style="3"/>
    <col min="4605" max="4605" width="32.140625" style="3" bestFit="1" customWidth="1"/>
    <col min="4606" max="4606" width="21.42578125" style="3" bestFit="1" customWidth="1"/>
    <col min="4607" max="4607" width="11.42578125" style="3" bestFit="1" customWidth="1"/>
    <col min="4608" max="4608" width="12.42578125" style="3" bestFit="1" customWidth="1"/>
    <col min="4609" max="4609" width="10.42578125" style="3" bestFit="1" customWidth="1"/>
    <col min="4610" max="4611" width="9.140625" style="3"/>
    <col min="4612" max="4612" width="15.85546875" style="3" customWidth="1"/>
    <col min="4613" max="4860" width="9.140625" style="3"/>
    <col min="4861" max="4861" width="32.140625" style="3" bestFit="1" customWidth="1"/>
    <col min="4862" max="4862" width="21.42578125" style="3" bestFit="1" customWidth="1"/>
    <col min="4863" max="4863" width="11.42578125" style="3" bestFit="1" customWidth="1"/>
    <col min="4864" max="4864" width="12.42578125" style="3" bestFit="1" customWidth="1"/>
    <col min="4865" max="4865" width="10.42578125" style="3" bestFit="1" customWidth="1"/>
    <col min="4866" max="4867" width="9.140625" style="3"/>
    <col min="4868" max="4868" width="15.85546875" style="3" customWidth="1"/>
    <col min="4869" max="5116" width="9.140625" style="3"/>
    <col min="5117" max="5117" width="32.140625" style="3" bestFit="1" customWidth="1"/>
    <col min="5118" max="5118" width="21.42578125" style="3" bestFit="1" customWidth="1"/>
    <col min="5119" max="5119" width="11.42578125" style="3" bestFit="1" customWidth="1"/>
    <col min="5120" max="5120" width="12.42578125" style="3" bestFit="1" customWidth="1"/>
    <col min="5121" max="5121" width="10.42578125" style="3" bestFit="1" customWidth="1"/>
    <col min="5122" max="5123" width="9.140625" style="3"/>
    <col min="5124" max="5124" width="15.85546875" style="3" customWidth="1"/>
    <col min="5125" max="5372" width="9.140625" style="3"/>
    <col min="5373" max="5373" width="32.140625" style="3" bestFit="1" customWidth="1"/>
    <col min="5374" max="5374" width="21.42578125" style="3" bestFit="1" customWidth="1"/>
    <col min="5375" max="5375" width="11.42578125" style="3" bestFit="1" customWidth="1"/>
    <col min="5376" max="5376" width="12.42578125" style="3" bestFit="1" customWidth="1"/>
    <col min="5377" max="5377" width="10.42578125" style="3" bestFit="1" customWidth="1"/>
    <col min="5378" max="5379" width="9.140625" style="3"/>
    <col min="5380" max="5380" width="15.85546875" style="3" customWidth="1"/>
    <col min="5381" max="5628" width="9.140625" style="3"/>
    <col min="5629" max="5629" width="32.140625" style="3" bestFit="1" customWidth="1"/>
    <col min="5630" max="5630" width="21.42578125" style="3" bestFit="1" customWidth="1"/>
    <col min="5631" max="5631" width="11.42578125" style="3" bestFit="1" customWidth="1"/>
    <col min="5632" max="5632" width="12.42578125" style="3" bestFit="1" customWidth="1"/>
    <col min="5633" max="5633" width="10.42578125" style="3" bestFit="1" customWidth="1"/>
    <col min="5634" max="5635" width="9.140625" style="3"/>
    <col min="5636" max="5636" width="15.85546875" style="3" customWidth="1"/>
    <col min="5637" max="5884" width="9.140625" style="3"/>
    <col min="5885" max="5885" width="32.140625" style="3" bestFit="1" customWidth="1"/>
    <col min="5886" max="5886" width="21.42578125" style="3" bestFit="1" customWidth="1"/>
    <col min="5887" max="5887" width="11.42578125" style="3" bestFit="1" customWidth="1"/>
    <col min="5888" max="5888" width="12.42578125" style="3" bestFit="1" customWidth="1"/>
    <col min="5889" max="5889" width="10.42578125" style="3" bestFit="1" customWidth="1"/>
    <col min="5890" max="5891" width="9.140625" style="3"/>
    <col min="5892" max="5892" width="15.85546875" style="3" customWidth="1"/>
    <col min="5893" max="6140" width="9.140625" style="3"/>
    <col min="6141" max="6141" width="32.140625" style="3" bestFit="1" customWidth="1"/>
    <col min="6142" max="6142" width="21.42578125" style="3" bestFit="1" customWidth="1"/>
    <col min="6143" max="6143" width="11.42578125" style="3" bestFit="1" customWidth="1"/>
    <col min="6144" max="6144" width="12.42578125" style="3" bestFit="1" customWidth="1"/>
    <col min="6145" max="6145" width="10.42578125" style="3" bestFit="1" customWidth="1"/>
    <col min="6146" max="6147" width="9.140625" style="3"/>
    <col min="6148" max="6148" width="15.85546875" style="3" customWidth="1"/>
    <col min="6149" max="6396" width="9.140625" style="3"/>
    <col min="6397" max="6397" width="32.140625" style="3" bestFit="1" customWidth="1"/>
    <col min="6398" max="6398" width="21.42578125" style="3" bestFit="1" customWidth="1"/>
    <col min="6399" max="6399" width="11.42578125" style="3" bestFit="1" customWidth="1"/>
    <col min="6400" max="6400" width="12.42578125" style="3" bestFit="1" customWidth="1"/>
    <col min="6401" max="6401" width="10.42578125" style="3" bestFit="1" customWidth="1"/>
    <col min="6402" max="6403" width="9.140625" style="3"/>
    <col min="6404" max="6404" width="15.85546875" style="3" customWidth="1"/>
    <col min="6405" max="6652" width="9.140625" style="3"/>
    <col min="6653" max="6653" width="32.140625" style="3" bestFit="1" customWidth="1"/>
    <col min="6654" max="6654" width="21.42578125" style="3" bestFit="1" customWidth="1"/>
    <col min="6655" max="6655" width="11.42578125" style="3" bestFit="1" customWidth="1"/>
    <col min="6656" max="6656" width="12.42578125" style="3" bestFit="1" customWidth="1"/>
    <col min="6657" max="6657" width="10.42578125" style="3" bestFit="1" customWidth="1"/>
    <col min="6658" max="6659" width="9.140625" style="3"/>
    <col min="6660" max="6660" width="15.85546875" style="3" customWidth="1"/>
    <col min="6661" max="6908" width="9.140625" style="3"/>
    <col min="6909" max="6909" width="32.140625" style="3" bestFit="1" customWidth="1"/>
    <col min="6910" max="6910" width="21.42578125" style="3" bestFit="1" customWidth="1"/>
    <col min="6911" max="6911" width="11.42578125" style="3" bestFit="1" customWidth="1"/>
    <col min="6912" max="6912" width="12.42578125" style="3" bestFit="1" customWidth="1"/>
    <col min="6913" max="6913" width="10.42578125" style="3" bestFit="1" customWidth="1"/>
    <col min="6914" max="6915" width="9.140625" style="3"/>
    <col min="6916" max="6916" width="15.85546875" style="3" customWidth="1"/>
    <col min="6917" max="7164" width="9.140625" style="3"/>
    <col min="7165" max="7165" width="32.140625" style="3" bestFit="1" customWidth="1"/>
    <col min="7166" max="7166" width="21.42578125" style="3" bestFit="1" customWidth="1"/>
    <col min="7167" max="7167" width="11.42578125" style="3" bestFit="1" customWidth="1"/>
    <col min="7168" max="7168" width="12.42578125" style="3" bestFit="1" customWidth="1"/>
    <col min="7169" max="7169" width="10.42578125" style="3" bestFit="1" customWidth="1"/>
    <col min="7170" max="7171" width="9.140625" style="3"/>
    <col min="7172" max="7172" width="15.85546875" style="3" customWidth="1"/>
    <col min="7173" max="7420" width="9.140625" style="3"/>
    <col min="7421" max="7421" width="32.140625" style="3" bestFit="1" customWidth="1"/>
    <col min="7422" max="7422" width="21.42578125" style="3" bestFit="1" customWidth="1"/>
    <col min="7423" max="7423" width="11.42578125" style="3" bestFit="1" customWidth="1"/>
    <col min="7424" max="7424" width="12.42578125" style="3" bestFit="1" customWidth="1"/>
    <col min="7425" max="7425" width="10.42578125" style="3" bestFit="1" customWidth="1"/>
    <col min="7426" max="7427" width="9.140625" style="3"/>
    <col min="7428" max="7428" width="15.85546875" style="3" customWidth="1"/>
    <col min="7429" max="7676" width="9.140625" style="3"/>
    <col min="7677" max="7677" width="32.140625" style="3" bestFit="1" customWidth="1"/>
    <col min="7678" max="7678" width="21.42578125" style="3" bestFit="1" customWidth="1"/>
    <col min="7679" max="7679" width="11.42578125" style="3" bestFit="1" customWidth="1"/>
    <col min="7680" max="7680" width="12.42578125" style="3" bestFit="1" customWidth="1"/>
    <col min="7681" max="7681" width="10.42578125" style="3" bestFit="1" customWidth="1"/>
    <col min="7682" max="7683" width="9.140625" style="3"/>
    <col min="7684" max="7684" width="15.85546875" style="3" customWidth="1"/>
    <col min="7685" max="7932" width="9.140625" style="3"/>
    <col min="7933" max="7933" width="32.140625" style="3" bestFit="1" customWidth="1"/>
    <col min="7934" max="7934" width="21.42578125" style="3" bestFit="1" customWidth="1"/>
    <col min="7935" max="7935" width="11.42578125" style="3" bestFit="1" customWidth="1"/>
    <col min="7936" max="7936" width="12.42578125" style="3" bestFit="1" customWidth="1"/>
    <col min="7937" max="7937" width="10.42578125" style="3" bestFit="1" customWidth="1"/>
    <col min="7938" max="7939" width="9.140625" style="3"/>
    <col min="7940" max="7940" width="15.85546875" style="3" customWidth="1"/>
    <col min="7941" max="8188" width="9.140625" style="3"/>
    <col min="8189" max="8189" width="32.140625" style="3" bestFit="1" customWidth="1"/>
    <col min="8190" max="8190" width="21.42578125" style="3" bestFit="1" customWidth="1"/>
    <col min="8191" max="8191" width="11.42578125" style="3" bestFit="1" customWidth="1"/>
    <col min="8192" max="8192" width="12.42578125" style="3" bestFit="1" customWidth="1"/>
    <col min="8193" max="8193" width="10.42578125" style="3" bestFit="1" customWidth="1"/>
    <col min="8194" max="8195" width="9.140625" style="3"/>
    <col min="8196" max="8196" width="15.85546875" style="3" customWidth="1"/>
    <col min="8197" max="8444" width="9.140625" style="3"/>
    <col min="8445" max="8445" width="32.140625" style="3" bestFit="1" customWidth="1"/>
    <col min="8446" max="8446" width="21.42578125" style="3" bestFit="1" customWidth="1"/>
    <col min="8447" max="8447" width="11.42578125" style="3" bestFit="1" customWidth="1"/>
    <col min="8448" max="8448" width="12.42578125" style="3" bestFit="1" customWidth="1"/>
    <col min="8449" max="8449" width="10.42578125" style="3" bestFit="1" customWidth="1"/>
    <col min="8450" max="8451" width="9.140625" style="3"/>
    <col min="8452" max="8452" width="15.85546875" style="3" customWidth="1"/>
    <col min="8453" max="8700" width="9.140625" style="3"/>
    <col min="8701" max="8701" width="32.140625" style="3" bestFit="1" customWidth="1"/>
    <col min="8702" max="8702" width="21.42578125" style="3" bestFit="1" customWidth="1"/>
    <col min="8703" max="8703" width="11.42578125" style="3" bestFit="1" customWidth="1"/>
    <col min="8704" max="8704" width="12.42578125" style="3" bestFit="1" customWidth="1"/>
    <col min="8705" max="8705" width="10.42578125" style="3" bestFit="1" customWidth="1"/>
    <col min="8706" max="8707" width="9.140625" style="3"/>
    <col min="8708" max="8708" width="15.85546875" style="3" customWidth="1"/>
    <col min="8709" max="8956" width="9.140625" style="3"/>
    <col min="8957" max="8957" width="32.140625" style="3" bestFit="1" customWidth="1"/>
    <col min="8958" max="8958" width="21.42578125" style="3" bestFit="1" customWidth="1"/>
    <col min="8959" max="8959" width="11.42578125" style="3" bestFit="1" customWidth="1"/>
    <col min="8960" max="8960" width="12.42578125" style="3" bestFit="1" customWidth="1"/>
    <col min="8961" max="8961" width="10.42578125" style="3" bestFit="1" customWidth="1"/>
    <col min="8962" max="8963" width="9.140625" style="3"/>
    <col min="8964" max="8964" width="15.85546875" style="3" customWidth="1"/>
    <col min="8965" max="9212" width="9.140625" style="3"/>
    <col min="9213" max="9213" width="32.140625" style="3" bestFit="1" customWidth="1"/>
    <col min="9214" max="9214" width="21.42578125" style="3" bestFit="1" customWidth="1"/>
    <col min="9215" max="9215" width="11.42578125" style="3" bestFit="1" customWidth="1"/>
    <col min="9216" max="9216" width="12.42578125" style="3" bestFit="1" customWidth="1"/>
    <col min="9217" max="9217" width="10.42578125" style="3" bestFit="1" customWidth="1"/>
    <col min="9218" max="9219" width="9.140625" style="3"/>
    <col min="9220" max="9220" width="15.85546875" style="3" customWidth="1"/>
    <col min="9221" max="9468" width="9.140625" style="3"/>
    <col min="9469" max="9469" width="32.140625" style="3" bestFit="1" customWidth="1"/>
    <col min="9470" max="9470" width="21.42578125" style="3" bestFit="1" customWidth="1"/>
    <col min="9471" max="9471" width="11.42578125" style="3" bestFit="1" customWidth="1"/>
    <col min="9472" max="9472" width="12.42578125" style="3" bestFit="1" customWidth="1"/>
    <col min="9473" max="9473" width="10.42578125" style="3" bestFit="1" customWidth="1"/>
    <col min="9474" max="9475" width="9.140625" style="3"/>
    <col min="9476" max="9476" width="15.85546875" style="3" customWidth="1"/>
    <col min="9477" max="9724" width="9.140625" style="3"/>
    <col min="9725" max="9725" width="32.140625" style="3" bestFit="1" customWidth="1"/>
    <col min="9726" max="9726" width="21.42578125" style="3" bestFit="1" customWidth="1"/>
    <col min="9727" max="9727" width="11.42578125" style="3" bestFit="1" customWidth="1"/>
    <col min="9728" max="9728" width="12.42578125" style="3" bestFit="1" customWidth="1"/>
    <col min="9729" max="9729" width="10.42578125" style="3" bestFit="1" customWidth="1"/>
    <col min="9730" max="9731" width="9.140625" style="3"/>
    <col min="9732" max="9732" width="15.85546875" style="3" customWidth="1"/>
    <col min="9733" max="9980" width="9.140625" style="3"/>
    <col min="9981" max="9981" width="32.140625" style="3" bestFit="1" customWidth="1"/>
    <col min="9982" max="9982" width="21.42578125" style="3" bestFit="1" customWidth="1"/>
    <col min="9983" max="9983" width="11.42578125" style="3" bestFit="1" customWidth="1"/>
    <col min="9984" max="9984" width="12.42578125" style="3" bestFit="1" customWidth="1"/>
    <col min="9985" max="9985" width="10.42578125" style="3" bestFit="1" customWidth="1"/>
    <col min="9986" max="9987" width="9.140625" style="3"/>
    <col min="9988" max="9988" width="15.85546875" style="3" customWidth="1"/>
    <col min="9989" max="10236" width="9.140625" style="3"/>
    <col min="10237" max="10237" width="32.140625" style="3" bestFit="1" customWidth="1"/>
    <col min="10238" max="10238" width="21.42578125" style="3" bestFit="1" customWidth="1"/>
    <col min="10239" max="10239" width="11.42578125" style="3" bestFit="1" customWidth="1"/>
    <col min="10240" max="10240" width="12.42578125" style="3" bestFit="1" customWidth="1"/>
    <col min="10241" max="10241" width="10.42578125" style="3" bestFit="1" customWidth="1"/>
    <col min="10242" max="10243" width="9.140625" style="3"/>
    <col min="10244" max="10244" width="15.85546875" style="3" customWidth="1"/>
    <col min="10245" max="10492" width="9.140625" style="3"/>
    <col min="10493" max="10493" width="32.140625" style="3" bestFit="1" customWidth="1"/>
    <col min="10494" max="10494" width="21.42578125" style="3" bestFit="1" customWidth="1"/>
    <col min="10495" max="10495" width="11.42578125" style="3" bestFit="1" customWidth="1"/>
    <col min="10496" max="10496" width="12.42578125" style="3" bestFit="1" customWidth="1"/>
    <col min="10497" max="10497" width="10.42578125" style="3" bestFit="1" customWidth="1"/>
    <col min="10498" max="10499" width="9.140625" style="3"/>
    <col min="10500" max="10500" width="15.85546875" style="3" customWidth="1"/>
    <col min="10501" max="10748" width="9.140625" style="3"/>
    <col min="10749" max="10749" width="32.140625" style="3" bestFit="1" customWidth="1"/>
    <col min="10750" max="10750" width="21.42578125" style="3" bestFit="1" customWidth="1"/>
    <col min="10751" max="10751" width="11.42578125" style="3" bestFit="1" customWidth="1"/>
    <col min="10752" max="10752" width="12.42578125" style="3" bestFit="1" customWidth="1"/>
    <col min="10753" max="10753" width="10.42578125" style="3" bestFit="1" customWidth="1"/>
    <col min="10754" max="10755" width="9.140625" style="3"/>
    <col min="10756" max="10756" width="15.85546875" style="3" customWidth="1"/>
    <col min="10757" max="11004" width="9.140625" style="3"/>
    <col min="11005" max="11005" width="32.140625" style="3" bestFit="1" customWidth="1"/>
    <col min="11006" max="11006" width="21.42578125" style="3" bestFit="1" customWidth="1"/>
    <col min="11007" max="11007" width="11.42578125" style="3" bestFit="1" customWidth="1"/>
    <col min="11008" max="11008" width="12.42578125" style="3" bestFit="1" customWidth="1"/>
    <col min="11009" max="11009" width="10.42578125" style="3" bestFit="1" customWidth="1"/>
    <col min="11010" max="11011" width="9.140625" style="3"/>
    <col min="11012" max="11012" width="15.85546875" style="3" customWidth="1"/>
    <col min="11013" max="11260" width="9.140625" style="3"/>
    <col min="11261" max="11261" width="32.140625" style="3" bestFit="1" customWidth="1"/>
    <col min="11262" max="11262" width="21.42578125" style="3" bestFit="1" customWidth="1"/>
    <col min="11263" max="11263" width="11.42578125" style="3" bestFit="1" customWidth="1"/>
    <col min="11264" max="11264" width="12.42578125" style="3" bestFit="1" customWidth="1"/>
    <col min="11265" max="11265" width="10.42578125" style="3" bestFit="1" customWidth="1"/>
    <col min="11266" max="11267" width="9.140625" style="3"/>
    <col min="11268" max="11268" width="15.85546875" style="3" customWidth="1"/>
    <col min="11269" max="11516" width="9.140625" style="3"/>
    <col min="11517" max="11517" width="32.140625" style="3" bestFit="1" customWidth="1"/>
    <col min="11518" max="11518" width="21.42578125" style="3" bestFit="1" customWidth="1"/>
    <col min="11519" max="11519" width="11.42578125" style="3" bestFit="1" customWidth="1"/>
    <col min="11520" max="11520" width="12.42578125" style="3" bestFit="1" customWidth="1"/>
    <col min="11521" max="11521" width="10.42578125" style="3" bestFit="1" customWidth="1"/>
    <col min="11522" max="11523" width="9.140625" style="3"/>
    <col min="11524" max="11524" width="15.85546875" style="3" customWidth="1"/>
    <col min="11525" max="11772" width="9.140625" style="3"/>
    <col min="11773" max="11773" width="32.140625" style="3" bestFit="1" customWidth="1"/>
    <col min="11774" max="11774" width="21.42578125" style="3" bestFit="1" customWidth="1"/>
    <col min="11775" max="11775" width="11.42578125" style="3" bestFit="1" customWidth="1"/>
    <col min="11776" max="11776" width="12.42578125" style="3" bestFit="1" customWidth="1"/>
    <col min="11777" max="11777" width="10.42578125" style="3" bestFit="1" customWidth="1"/>
    <col min="11778" max="11779" width="9.140625" style="3"/>
    <col min="11780" max="11780" width="15.85546875" style="3" customWidth="1"/>
    <col min="11781" max="12028" width="9.140625" style="3"/>
    <col min="12029" max="12029" width="32.140625" style="3" bestFit="1" customWidth="1"/>
    <col min="12030" max="12030" width="21.42578125" style="3" bestFit="1" customWidth="1"/>
    <col min="12031" max="12031" width="11.42578125" style="3" bestFit="1" customWidth="1"/>
    <col min="12032" max="12032" width="12.42578125" style="3" bestFit="1" customWidth="1"/>
    <col min="12033" max="12033" width="10.42578125" style="3" bestFit="1" customWidth="1"/>
    <col min="12034" max="12035" width="9.140625" style="3"/>
    <col min="12036" max="12036" width="15.85546875" style="3" customWidth="1"/>
    <col min="12037" max="12284" width="9.140625" style="3"/>
    <col min="12285" max="12285" width="32.140625" style="3" bestFit="1" customWidth="1"/>
    <col min="12286" max="12286" width="21.42578125" style="3" bestFit="1" customWidth="1"/>
    <col min="12287" max="12287" width="11.42578125" style="3" bestFit="1" customWidth="1"/>
    <col min="12288" max="12288" width="12.42578125" style="3" bestFit="1" customWidth="1"/>
    <col min="12289" max="12289" width="10.42578125" style="3" bestFit="1" customWidth="1"/>
    <col min="12290" max="12291" width="9.140625" style="3"/>
    <col min="12292" max="12292" width="15.85546875" style="3" customWidth="1"/>
    <col min="12293" max="12540" width="9.140625" style="3"/>
    <col min="12541" max="12541" width="32.140625" style="3" bestFit="1" customWidth="1"/>
    <col min="12542" max="12542" width="21.42578125" style="3" bestFit="1" customWidth="1"/>
    <col min="12543" max="12543" width="11.42578125" style="3" bestFit="1" customWidth="1"/>
    <col min="12544" max="12544" width="12.42578125" style="3" bestFit="1" customWidth="1"/>
    <col min="12545" max="12545" width="10.42578125" style="3" bestFit="1" customWidth="1"/>
    <col min="12546" max="12547" width="9.140625" style="3"/>
    <col min="12548" max="12548" width="15.85546875" style="3" customWidth="1"/>
    <col min="12549" max="12796" width="9.140625" style="3"/>
    <col min="12797" max="12797" width="32.140625" style="3" bestFit="1" customWidth="1"/>
    <col min="12798" max="12798" width="21.42578125" style="3" bestFit="1" customWidth="1"/>
    <col min="12799" max="12799" width="11.42578125" style="3" bestFit="1" customWidth="1"/>
    <col min="12800" max="12800" width="12.42578125" style="3" bestFit="1" customWidth="1"/>
    <col min="12801" max="12801" width="10.42578125" style="3" bestFit="1" customWidth="1"/>
    <col min="12802" max="12803" width="9.140625" style="3"/>
    <col min="12804" max="12804" width="15.85546875" style="3" customWidth="1"/>
    <col min="12805" max="13052" width="9.140625" style="3"/>
    <col min="13053" max="13053" width="32.140625" style="3" bestFit="1" customWidth="1"/>
    <col min="13054" max="13054" width="21.42578125" style="3" bestFit="1" customWidth="1"/>
    <col min="13055" max="13055" width="11.42578125" style="3" bestFit="1" customWidth="1"/>
    <col min="13056" max="13056" width="12.42578125" style="3" bestFit="1" customWidth="1"/>
    <col min="13057" max="13057" width="10.42578125" style="3" bestFit="1" customWidth="1"/>
    <col min="13058" max="13059" width="9.140625" style="3"/>
    <col min="13060" max="13060" width="15.85546875" style="3" customWidth="1"/>
    <col min="13061" max="13308" width="9.140625" style="3"/>
    <col min="13309" max="13309" width="32.140625" style="3" bestFit="1" customWidth="1"/>
    <col min="13310" max="13310" width="21.42578125" style="3" bestFit="1" customWidth="1"/>
    <col min="13311" max="13311" width="11.42578125" style="3" bestFit="1" customWidth="1"/>
    <col min="13312" max="13312" width="12.42578125" style="3" bestFit="1" customWidth="1"/>
    <col min="13313" max="13313" width="10.42578125" style="3" bestFit="1" customWidth="1"/>
    <col min="13314" max="13315" width="9.140625" style="3"/>
    <col min="13316" max="13316" width="15.85546875" style="3" customWidth="1"/>
    <col min="13317" max="13564" width="9.140625" style="3"/>
    <col min="13565" max="13565" width="32.140625" style="3" bestFit="1" customWidth="1"/>
    <col min="13566" max="13566" width="21.42578125" style="3" bestFit="1" customWidth="1"/>
    <col min="13567" max="13567" width="11.42578125" style="3" bestFit="1" customWidth="1"/>
    <col min="13568" max="13568" width="12.42578125" style="3" bestFit="1" customWidth="1"/>
    <col min="13569" max="13569" width="10.42578125" style="3" bestFit="1" customWidth="1"/>
    <col min="13570" max="13571" width="9.140625" style="3"/>
    <col min="13572" max="13572" width="15.85546875" style="3" customWidth="1"/>
    <col min="13573" max="13820" width="9.140625" style="3"/>
    <col min="13821" max="13821" width="32.140625" style="3" bestFit="1" customWidth="1"/>
    <col min="13822" max="13822" width="21.42578125" style="3" bestFit="1" customWidth="1"/>
    <col min="13823" max="13823" width="11.42578125" style="3" bestFit="1" customWidth="1"/>
    <col min="13824" max="13824" width="12.42578125" style="3" bestFit="1" customWidth="1"/>
    <col min="13825" max="13825" width="10.42578125" style="3" bestFit="1" customWidth="1"/>
    <col min="13826" max="13827" width="9.140625" style="3"/>
    <col min="13828" max="13828" width="15.85546875" style="3" customWidth="1"/>
    <col min="13829" max="14076" width="9.140625" style="3"/>
    <col min="14077" max="14077" width="32.140625" style="3" bestFit="1" customWidth="1"/>
    <col min="14078" max="14078" width="21.42578125" style="3" bestFit="1" customWidth="1"/>
    <col min="14079" max="14079" width="11.42578125" style="3" bestFit="1" customWidth="1"/>
    <col min="14080" max="14080" width="12.42578125" style="3" bestFit="1" customWidth="1"/>
    <col min="14081" max="14081" width="10.42578125" style="3" bestFit="1" customWidth="1"/>
    <col min="14082" max="14083" width="9.140625" style="3"/>
    <col min="14084" max="14084" width="15.85546875" style="3" customWidth="1"/>
    <col min="14085" max="14332" width="9.140625" style="3"/>
    <col min="14333" max="14333" width="32.140625" style="3" bestFit="1" customWidth="1"/>
    <col min="14334" max="14334" width="21.42578125" style="3" bestFit="1" customWidth="1"/>
    <col min="14335" max="14335" width="11.42578125" style="3" bestFit="1" customWidth="1"/>
    <col min="14336" max="14336" width="12.42578125" style="3" bestFit="1" customWidth="1"/>
    <col min="14337" max="14337" width="10.42578125" style="3" bestFit="1" customWidth="1"/>
    <col min="14338" max="14339" width="9.140625" style="3"/>
    <col min="14340" max="14340" width="15.85546875" style="3" customWidth="1"/>
    <col min="14341" max="14588" width="9.140625" style="3"/>
    <col min="14589" max="14589" width="32.140625" style="3" bestFit="1" customWidth="1"/>
    <col min="14590" max="14590" width="21.42578125" style="3" bestFit="1" customWidth="1"/>
    <col min="14591" max="14591" width="11.42578125" style="3" bestFit="1" customWidth="1"/>
    <col min="14592" max="14592" width="12.42578125" style="3" bestFit="1" customWidth="1"/>
    <col min="14593" max="14593" width="10.42578125" style="3" bestFit="1" customWidth="1"/>
    <col min="14594" max="14595" width="9.140625" style="3"/>
    <col min="14596" max="14596" width="15.85546875" style="3" customWidth="1"/>
    <col min="14597" max="14844" width="9.140625" style="3"/>
    <col min="14845" max="14845" width="32.140625" style="3" bestFit="1" customWidth="1"/>
    <col min="14846" max="14846" width="21.42578125" style="3" bestFit="1" customWidth="1"/>
    <col min="14847" max="14847" width="11.42578125" style="3" bestFit="1" customWidth="1"/>
    <col min="14848" max="14848" width="12.42578125" style="3" bestFit="1" customWidth="1"/>
    <col min="14849" max="14849" width="10.42578125" style="3" bestFit="1" customWidth="1"/>
    <col min="14850" max="14851" width="9.140625" style="3"/>
    <col min="14852" max="14852" width="15.85546875" style="3" customWidth="1"/>
    <col min="14853" max="15100" width="9.140625" style="3"/>
    <col min="15101" max="15101" width="32.140625" style="3" bestFit="1" customWidth="1"/>
    <col min="15102" max="15102" width="21.42578125" style="3" bestFit="1" customWidth="1"/>
    <col min="15103" max="15103" width="11.42578125" style="3" bestFit="1" customWidth="1"/>
    <col min="15104" max="15104" width="12.42578125" style="3" bestFit="1" customWidth="1"/>
    <col min="15105" max="15105" width="10.42578125" style="3" bestFit="1" customWidth="1"/>
    <col min="15106" max="15107" width="9.140625" style="3"/>
    <col min="15108" max="15108" width="15.85546875" style="3" customWidth="1"/>
    <col min="15109" max="15356" width="9.140625" style="3"/>
    <col min="15357" max="15357" width="32.140625" style="3" bestFit="1" customWidth="1"/>
    <col min="15358" max="15358" width="21.42578125" style="3" bestFit="1" customWidth="1"/>
    <col min="15359" max="15359" width="11.42578125" style="3" bestFit="1" customWidth="1"/>
    <col min="15360" max="15360" width="12.42578125" style="3" bestFit="1" customWidth="1"/>
    <col min="15361" max="15361" width="10.42578125" style="3" bestFit="1" customWidth="1"/>
    <col min="15362" max="15363" width="9.140625" style="3"/>
    <col min="15364" max="15364" width="15.85546875" style="3" customWidth="1"/>
    <col min="15365" max="15612" width="9.140625" style="3"/>
    <col min="15613" max="15613" width="32.140625" style="3" bestFit="1" customWidth="1"/>
    <col min="15614" max="15614" width="21.42578125" style="3" bestFit="1" customWidth="1"/>
    <col min="15615" max="15615" width="11.42578125" style="3" bestFit="1" customWidth="1"/>
    <col min="15616" max="15616" width="12.42578125" style="3" bestFit="1" customWidth="1"/>
    <col min="15617" max="15617" width="10.42578125" style="3" bestFit="1" customWidth="1"/>
    <col min="15618" max="15619" width="9.140625" style="3"/>
    <col min="15620" max="15620" width="15.85546875" style="3" customWidth="1"/>
    <col min="15621" max="15868" width="9.140625" style="3"/>
    <col min="15869" max="15869" width="32.140625" style="3" bestFit="1" customWidth="1"/>
    <col min="15870" max="15870" width="21.42578125" style="3" bestFit="1" customWidth="1"/>
    <col min="15871" max="15871" width="11.42578125" style="3" bestFit="1" customWidth="1"/>
    <col min="15872" max="15872" width="12.42578125" style="3" bestFit="1" customWidth="1"/>
    <col min="15873" max="15873" width="10.42578125" style="3" bestFit="1" customWidth="1"/>
    <col min="15874" max="15875" width="9.140625" style="3"/>
    <col min="15876" max="15876" width="15.85546875" style="3" customWidth="1"/>
    <col min="15877" max="16124" width="9.140625" style="3"/>
    <col min="16125" max="16125" width="32.140625" style="3" bestFit="1" customWidth="1"/>
    <col min="16126" max="16126" width="21.42578125" style="3" bestFit="1" customWidth="1"/>
    <col min="16127" max="16127" width="11.42578125" style="3" bestFit="1" customWidth="1"/>
    <col min="16128" max="16128" width="12.42578125" style="3" bestFit="1" customWidth="1"/>
    <col min="16129" max="16129" width="10.42578125" style="3" bestFit="1" customWidth="1"/>
    <col min="16130" max="16131" width="9.140625" style="3"/>
    <col min="16132" max="16132" width="15.85546875" style="3" customWidth="1"/>
    <col min="16133" max="16380" width="9.140625" style="3"/>
    <col min="16381" max="16384" width="9.140625" style="3" customWidth="1"/>
  </cols>
  <sheetData>
    <row r="1" spans="1:7" x14ac:dyDescent="0.25">
      <c r="F1" s="33" t="s">
        <v>111</v>
      </c>
    </row>
    <row r="2" spans="1:7" ht="22.5" customHeight="1" x14ac:dyDescent="0.25">
      <c r="E2" s="3" t="s">
        <v>95</v>
      </c>
    </row>
    <row r="4" spans="1:7" s="7" customFormat="1" x14ac:dyDescent="0.25">
      <c r="A4" s="12" t="s">
        <v>13</v>
      </c>
      <c r="B4" s="13"/>
      <c r="C4" s="13"/>
    </row>
    <row r="5" spans="1:7" s="7" customFormat="1" x14ac:dyDescent="0.25">
      <c r="A5" s="14" t="s">
        <v>31</v>
      </c>
      <c r="B5" s="6" t="s">
        <v>91</v>
      </c>
      <c r="E5" s="13" t="s">
        <v>92</v>
      </c>
    </row>
    <row r="6" spans="1:7" s="7" customFormat="1" ht="31.5" x14ac:dyDescent="0.25">
      <c r="A6" s="14" t="s">
        <v>42</v>
      </c>
      <c r="B6" s="50" t="s">
        <v>59</v>
      </c>
      <c r="E6" s="7" t="s">
        <v>93</v>
      </c>
    </row>
    <row r="7" spans="1:7" s="7" customFormat="1" x14ac:dyDescent="0.25">
      <c r="A7" s="14" t="s">
        <v>107</v>
      </c>
      <c r="B7" s="50" t="s">
        <v>108</v>
      </c>
      <c r="E7" s="7" t="s">
        <v>94</v>
      </c>
    </row>
    <row r="8" spans="1:7" s="7" customFormat="1" x14ac:dyDescent="0.25">
      <c r="A8" s="14" t="s">
        <v>48</v>
      </c>
      <c r="B8" s="6" t="s">
        <v>60</v>
      </c>
    </row>
    <row r="9" spans="1:7" s="7" customFormat="1" x14ac:dyDescent="0.25">
      <c r="A9" s="14" t="s">
        <v>32</v>
      </c>
      <c r="B9" s="6" t="s">
        <v>15</v>
      </c>
      <c r="E9" s="31" t="s">
        <v>109</v>
      </c>
      <c r="F9" s="31"/>
    </row>
    <row r="10" spans="1:7" s="7" customFormat="1" x14ac:dyDescent="0.25">
      <c r="B10" s="6"/>
      <c r="C10" s="15"/>
      <c r="E10" s="31" t="s">
        <v>110</v>
      </c>
      <c r="F10" s="31"/>
    </row>
    <row r="11" spans="1:7" s="7" customFormat="1" x14ac:dyDescent="0.25">
      <c r="A11" s="12"/>
      <c r="C11" s="15"/>
      <c r="D11" s="15"/>
    </row>
    <row r="12" spans="1:7" s="7" customFormat="1" x14ac:dyDescent="0.25">
      <c r="A12" s="52" t="s">
        <v>44</v>
      </c>
      <c r="B12" s="52"/>
      <c r="C12" s="15"/>
      <c r="D12" s="15"/>
      <c r="E12" s="15"/>
      <c r="F12" s="15"/>
      <c r="G12" s="15"/>
    </row>
    <row r="13" spans="1:7" s="7" customFormat="1" x14ac:dyDescent="0.25">
      <c r="A13" s="8"/>
      <c r="B13" s="9" t="s">
        <v>7</v>
      </c>
      <c r="C13" s="9" t="s">
        <v>8</v>
      </c>
      <c r="D13" s="9" t="s">
        <v>36</v>
      </c>
      <c r="E13" s="15"/>
      <c r="F13" s="15"/>
    </row>
    <row r="14" spans="1:7" s="7" customFormat="1" x14ac:dyDescent="0.25">
      <c r="A14" s="10">
        <v>1</v>
      </c>
      <c r="B14" s="11" t="s">
        <v>1</v>
      </c>
      <c r="C14" s="24">
        <f>IF(D14=75,ROUNDDOWN($C$28*D14/100,2),ROUND($C$28*D14/100,2))</f>
        <v>150000</v>
      </c>
      <c r="D14" s="25">
        <v>75</v>
      </c>
      <c r="E14" s="15"/>
      <c r="F14" s="15"/>
    </row>
    <row r="15" spans="1:7" s="7" customFormat="1" x14ac:dyDescent="0.25">
      <c r="A15" s="10">
        <v>2</v>
      </c>
      <c r="B15" s="11" t="s">
        <v>9</v>
      </c>
      <c r="C15" s="24">
        <f>ROUND($C$28*D15/100,2)</f>
        <v>50000</v>
      </c>
      <c r="D15" s="25">
        <v>25</v>
      </c>
      <c r="E15" s="15"/>
      <c r="F15" s="15"/>
    </row>
    <row r="16" spans="1:7" s="7" customFormat="1" x14ac:dyDescent="0.25">
      <c r="A16" s="10">
        <v>3</v>
      </c>
      <c r="B16" s="11" t="s">
        <v>11</v>
      </c>
      <c r="C16" s="24">
        <f>ROUND($C$28*D16/100,2)</f>
        <v>0</v>
      </c>
      <c r="D16" s="25"/>
      <c r="E16" s="15"/>
      <c r="F16" s="15"/>
    </row>
    <row r="17" spans="1:7" s="7" customFormat="1" x14ac:dyDescent="0.25">
      <c r="A17" s="10">
        <v>4</v>
      </c>
      <c r="B17" s="11" t="s">
        <v>10</v>
      </c>
      <c r="C17" s="24">
        <f>ROUND($C$28*D17/100,2)</f>
        <v>0</v>
      </c>
      <c r="D17" s="25"/>
      <c r="E17" s="15"/>
      <c r="F17" s="15"/>
    </row>
    <row r="18" spans="1:7" s="7" customFormat="1" x14ac:dyDescent="0.25">
      <c r="A18" s="10">
        <v>5</v>
      </c>
      <c r="B18" s="11" t="s">
        <v>33</v>
      </c>
      <c r="C18" s="24">
        <f>ROUND($C$28*D18/100,2)</f>
        <v>0</v>
      </c>
      <c r="D18" s="25"/>
      <c r="E18" s="15"/>
      <c r="F18" s="15"/>
    </row>
    <row r="19" spans="1:7" s="7" customFormat="1" x14ac:dyDescent="0.25">
      <c r="A19" s="53" t="s">
        <v>37</v>
      </c>
      <c r="B19" s="54"/>
      <c r="C19" s="16">
        <f>SUM(C14:C18)</f>
        <v>200000</v>
      </c>
      <c r="D19" s="16">
        <f>SUM(D14:D18)</f>
        <v>100</v>
      </c>
    </row>
    <row r="20" spans="1:7" s="7" customFormat="1" x14ac:dyDescent="0.25">
      <c r="A20" s="12"/>
      <c r="C20" s="15"/>
      <c r="D20" s="15"/>
      <c r="E20" s="15"/>
      <c r="F20" s="15"/>
    </row>
    <row r="21" spans="1:7" s="7" customFormat="1" x14ac:dyDescent="0.25">
      <c r="A21" s="55" t="s">
        <v>43</v>
      </c>
      <c r="B21" s="55"/>
    </row>
    <row r="22" spans="1:7" s="7" customFormat="1" x14ac:dyDescent="0.25">
      <c r="A22" s="56" t="s">
        <v>17</v>
      </c>
      <c r="B22" s="59"/>
      <c r="C22" s="9" t="s">
        <v>12</v>
      </c>
      <c r="D22" s="17" t="s">
        <v>30</v>
      </c>
      <c r="E22" s="18"/>
    </row>
    <row r="23" spans="1:7" s="7" customFormat="1" x14ac:dyDescent="0.25">
      <c r="A23" s="11" t="s">
        <v>2</v>
      </c>
      <c r="B23" s="11"/>
      <c r="C23" s="24">
        <f>G33</f>
        <v>98120.2</v>
      </c>
      <c r="D23" s="24">
        <f>IFERROR((ROUND(C23/$C$26*100,2)),0)</f>
        <v>52.49</v>
      </c>
      <c r="E23" s="19"/>
    </row>
    <row r="24" spans="1:7" s="7" customFormat="1" x14ac:dyDescent="0.25">
      <c r="A24" s="32" t="s">
        <v>46</v>
      </c>
      <c r="B24" s="11"/>
      <c r="C24" s="24">
        <f>G38</f>
        <v>3310</v>
      </c>
      <c r="D24" s="24">
        <f>IFERROR((ROUND(C24/$C$26*100,2)),0)</f>
        <v>1.77</v>
      </c>
      <c r="E24" s="19"/>
    </row>
    <row r="25" spans="1:7" s="7" customFormat="1" x14ac:dyDescent="0.25">
      <c r="A25" s="32" t="s">
        <v>47</v>
      </c>
      <c r="B25" s="11"/>
      <c r="C25" s="24">
        <f>G42</f>
        <v>85486.959999999992</v>
      </c>
      <c r="D25" s="24">
        <f>IFERROR((ROUND(C25/$C$26*100,2)),0)</f>
        <v>45.74</v>
      </c>
      <c r="E25" s="19"/>
    </row>
    <row r="26" spans="1:7" s="7" customFormat="1" x14ac:dyDescent="0.25">
      <c r="A26" s="60" t="s">
        <v>18</v>
      </c>
      <c r="B26" s="61"/>
      <c r="C26" s="26">
        <f>SUM(C23:C25)</f>
        <v>186917.15999999997</v>
      </c>
      <c r="D26" s="26"/>
      <c r="E26" s="19"/>
    </row>
    <row r="27" spans="1:7" s="7" customFormat="1" x14ac:dyDescent="0.25">
      <c r="A27" s="60" t="s">
        <v>19</v>
      </c>
      <c r="B27" s="61"/>
      <c r="C27" s="26">
        <f>G57</f>
        <v>13082.840000000026</v>
      </c>
      <c r="D27" s="26"/>
      <c r="E27" s="19"/>
    </row>
    <row r="28" spans="1:7" s="7" customFormat="1" x14ac:dyDescent="0.25">
      <c r="A28" s="56" t="s">
        <v>20</v>
      </c>
      <c r="B28" s="59"/>
      <c r="C28" s="27">
        <f>SUM(C26:C27)</f>
        <v>200000</v>
      </c>
      <c r="D28" s="27"/>
      <c r="E28" s="20"/>
    </row>
    <row r="29" spans="1:7" s="7" customFormat="1" x14ac:dyDescent="0.25"/>
    <row r="30" spans="1:7" s="7" customFormat="1" x14ac:dyDescent="0.25">
      <c r="A30" s="21" t="s">
        <v>49</v>
      </c>
      <c r="B30" s="12"/>
    </row>
    <row r="31" spans="1:7" s="7" customFormat="1" x14ac:dyDescent="0.25">
      <c r="A31" s="9" t="s">
        <v>21</v>
      </c>
      <c r="B31" s="9" t="s">
        <v>0</v>
      </c>
      <c r="C31" s="9" t="s">
        <v>22</v>
      </c>
      <c r="D31" s="9" t="s">
        <v>23</v>
      </c>
      <c r="E31" s="9" t="s">
        <v>29</v>
      </c>
      <c r="F31" s="9" t="s">
        <v>45</v>
      </c>
      <c r="G31" s="17" t="s">
        <v>12</v>
      </c>
    </row>
    <row r="32" spans="1:7" s="7" customFormat="1" x14ac:dyDescent="0.25">
      <c r="A32" s="22" t="s">
        <v>24</v>
      </c>
      <c r="B32" s="23"/>
      <c r="C32" s="23"/>
      <c r="D32" s="23"/>
      <c r="E32" s="23"/>
      <c r="F32" s="23"/>
      <c r="G32" s="48"/>
    </row>
    <row r="33" spans="1:9" s="7" customFormat="1" x14ac:dyDescent="0.25">
      <c r="A33" s="9" t="s">
        <v>25</v>
      </c>
      <c r="B33" s="56" t="s">
        <v>2</v>
      </c>
      <c r="C33" s="57"/>
      <c r="D33" s="57"/>
      <c r="E33" s="57"/>
      <c r="F33" s="58"/>
      <c r="G33" s="29">
        <f>SUM(G34:G37)</f>
        <v>98120.2</v>
      </c>
    </row>
    <row r="34" spans="1:9" s="5" customFormat="1" ht="110.25" x14ac:dyDescent="0.25">
      <c r="A34" s="37" t="s">
        <v>63</v>
      </c>
      <c r="B34" s="4" t="s">
        <v>61</v>
      </c>
      <c r="C34" s="35" t="s">
        <v>67</v>
      </c>
      <c r="D34" s="4" t="s">
        <v>34</v>
      </c>
      <c r="E34" s="4">
        <v>28</v>
      </c>
      <c r="F34" s="34">
        <f>1887.15*0.25</f>
        <v>471.78750000000002</v>
      </c>
      <c r="G34" s="28">
        <f>ROUND(E34*F34,2)</f>
        <v>13210.05</v>
      </c>
    </row>
    <row r="35" spans="1:9" s="5" customFormat="1" ht="157.5" x14ac:dyDescent="0.25">
      <c r="A35" s="37" t="s">
        <v>64</v>
      </c>
      <c r="B35" s="6" t="s">
        <v>68</v>
      </c>
      <c r="C35" s="35" t="s">
        <v>69</v>
      </c>
      <c r="D35" s="4" t="s">
        <v>34</v>
      </c>
      <c r="E35" s="4">
        <v>28</v>
      </c>
      <c r="F35" s="34">
        <f>1887.15*0.75</f>
        <v>1415.3625000000002</v>
      </c>
      <c r="G35" s="28">
        <f>ROUND(E35*F35,2)</f>
        <v>39630.15</v>
      </c>
    </row>
    <row r="36" spans="1:9" s="47" customFormat="1" ht="236.25" x14ac:dyDescent="0.25">
      <c r="A36" s="42" t="s">
        <v>65</v>
      </c>
      <c r="B36" s="43" t="s">
        <v>62</v>
      </c>
      <c r="C36" s="44" t="s">
        <v>112</v>
      </c>
      <c r="D36" s="43" t="s">
        <v>34</v>
      </c>
      <c r="E36" s="43">
        <v>16</v>
      </c>
      <c r="F36" s="45">
        <v>1500</v>
      </c>
      <c r="G36" s="46">
        <f>E36*F36</f>
        <v>24000</v>
      </c>
    </row>
    <row r="37" spans="1:9" s="5" customFormat="1" ht="267.75" x14ac:dyDescent="0.25">
      <c r="A37" s="37" t="s">
        <v>66</v>
      </c>
      <c r="B37" s="49" t="s">
        <v>77</v>
      </c>
      <c r="C37" s="35" t="s">
        <v>117</v>
      </c>
      <c r="D37" s="4" t="s">
        <v>34</v>
      </c>
      <c r="E37" s="4">
        <v>28</v>
      </c>
      <c r="F37" s="34">
        <v>760</v>
      </c>
      <c r="G37" s="28">
        <f>ROUND(E37*F37,2)</f>
        <v>21280</v>
      </c>
    </row>
    <row r="38" spans="1:9" s="7" customFormat="1" x14ac:dyDescent="0.25">
      <c r="A38" s="38" t="s">
        <v>3</v>
      </c>
      <c r="B38" s="56" t="s">
        <v>46</v>
      </c>
      <c r="C38" s="62"/>
      <c r="D38" s="57"/>
      <c r="E38" s="57"/>
      <c r="F38" s="58"/>
      <c r="G38" s="29">
        <f>SUM(G39:G41)</f>
        <v>3310</v>
      </c>
    </row>
    <row r="39" spans="1:9" s="5" customFormat="1" ht="78.75" x14ac:dyDescent="0.25">
      <c r="A39" s="37" t="s">
        <v>72</v>
      </c>
      <c r="B39" s="35" t="s">
        <v>75</v>
      </c>
      <c r="C39" s="35" t="s">
        <v>70</v>
      </c>
      <c r="D39" s="4" t="s">
        <v>35</v>
      </c>
      <c r="E39" s="4">
        <v>60</v>
      </c>
      <c r="F39" s="4">
        <v>8.5</v>
      </c>
      <c r="G39" s="28">
        <f>ROUND(E39*F39,2)</f>
        <v>510</v>
      </c>
    </row>
    <row r="40" spans="1:9" s="5" customFormat="1" ht="63" x14ac:dyDescent="0.25">
      <c r="A40" s="37" t="s">
        <v>73</v>
      </c>
      <c r="B40" s="35" t="s">
        <v>76</v>
      </c>
      <c r="C40" s="35" t="s">
        <v>71</v>
      </c>
      <c r="D40" s="4" t="s">
        <v>35</v>
      </c>
      <c r="E40" s="4">
        <v>40</v>
      </c>
      <c r="F40" s="4">
        <v>55</v>
      </c>
      <c r="G40" s="28">
        <f>ROUND(E40*F40,2)</f>
        <v>2200</v>
      </c>
    </row>
    <row r="41" spans="1:9" s="5" customFormat="1" ht="78.75" x14ac:dyDescent="0.25">
      <c r="A41" s="37" t="s">
        <v>78</v>
      </c>
      <c r="B41" s="4" t="s">
        <v>88</v>
      </c>
      <c r="C41" s="35" t="s">
        <v>89</v>
      </c>
      <c r="D41" s="4" t="s">
        <v>35</v>
      </c>
      <c r="E41" s="4">
        <v>2</v>
      </c>
      <c r="F41" s="4">
        <v>300</v>
      </c>
      <c r="G41" s="28">
        <f>ROUND(E41*F41,2)</f>
        <v>600</v>
      </c>
    </row>
    <row r="42" spans="1:9" s="7" customFormat="1" x14ac:dyDescent="0.25">
      <c r="A42" s="38" t="s">
        <v>4</v>
      </c>
      <c r="B42" s="56" t="s">
        <v>5</v>
      </c>
      <c r="C42" s="57"/>
      <c r="D42" s="57"/>
      <c r="E42" s="57"/>
      <c r="F42" s="58"/>
      <c r="G42" s="29">
        <f>SUM(G43:G55)</f>
        <v>85486.959999999992</v>
      </c>
    </row>
    <row r="43" spans="1:9" s="5" customFormat="1" x14ac:dyDescent="0.25">
      <c r="A43" s="39" t="s">
        <v>79</v>
      </c>
      <c r="B43" s="36"/>
      <c r="C43" s="36"/>
      <c r="D43" s="36"/>
      <c r="E43" s="36"/>
      <c r="F43" s="36"/>
      <c r="G43" s="25"/>
    </row>
    <row r="44" spans="1:9" s="5" customFormat="1" ht="110.25" x14ac:dyDescent="0.25">
      <c r="A44" s="37" t="s">
        <v>96</v>
      </c>
      <c r="B44" s="4" t="s">
        <v>50</v>
      </c>
      <c r="C44" s="35" t="s">
        <v>113</v>
      </c>
      <c r="D44" s="4" t="s">
        <v>35</v>
      </c>
      <c r="E44" s="4">
        <v>700</v>
      </c>
      <c r="F44" s="34">
        <v>25.34374</v>
      </c>
      <c r="G44" s="28">
        <f t="shared" ref="G44:G53" si="0">ROUND(E44*F44,2)</f>
        <v>17740.62</v>
      </c>
      <c r="I44" s="69"/>
    </row>
    <row r="45" spans="1:9" s="5" customFormat="1" ht="63" x14ac:dyDescent="0.25">
      <c r="A45" s="37" t="s">
        <v>97</v>
      </c>
      <c r="B45" s="35" t="s">
        <v>80</v>
      </c>
      <c r="C45" s="35" t="s">
        <v>114</v>
      </c>
      <c r="D45" s="4" t="s">
        <v>35</v>
      </c>
      <c r="E45" s="4">
        <v>7</v>
      </c>
      <c r="F45" s="4">
        <v>368.19143000000003</v>
      </c>
      <c r="G45" s="28">
        <f t="shared" si="0"/>
        <v>2577.34</v>
      </c>
    </row>
    <row r="46" spans="1:9" s="5" customFormat="1" ht="31.5" x14ac:dyDescent="0.25">
      <c r="A46" s="37" t="s">
        <v>98</v>
      </c>
      <c r="B46" s="4" t="s">
        <v>51</v>
      </c>
      <c r="C46" s="35" t="s">
        <v>74</v>
      </c>
      <c r="D46" s="4" t="s">
        <v>35</v>
      </c>
      <c r="E46" s="4">
        <v>300</v>
      </c>
      <c r="F46" s="34">
        <v>1.67</v>
      </c>
      <c r="G46" s="28">
        <f t="shared" si="0"/>
        <v>501</v>
      </c>
    </row>
    <row r="47" spans="1:9" s="5" customFormat="1" ht="78.75" x14ac:dyDescent="0.25">
      <c r="A47" s="37" t="s">
        <v>99</v>
      </c>
      <c r="B47" s="35" t="s">
        <v>53</v>
      </c>
      <c r="C47" s="35" t="s">
        <v>115</v>
      </c>
      <c r="D47" s="4" t="s">
        <v>35</v>
      </c>
      <c r="E47" s="4">
        <v>210</v>
      </c>
      <c r="F47" s="4">
        <v>44.714300000000001</v>
      </c>
      <c r="G47" s="28">
        <f t="shared" si="0"/>
        <v>9390</v>
      </c>
    </row>
    <row r="48" spans="1:9" s="5" customFormat="1" x14ac:dyDescent="0.25">
      <c r="A48" s="39" t="s">
        <v>52</v>
      </c>
      <c r="B48" s="36"/>
      <c r="C48" s="36"/>
      <c r="D48" s="36"/>
      <c r="E48" s="36"/>
      <c r="F48" s="36"/>
      <c r="G48" s="25"/>
    </row>
    <row r="49" spans="1:8" s="5" customFormat="1" ht="299.25" x14ac:dyDescent="0.25">
      <c r="A49" s="37" t="s">
        <v>100</v>
      </c>
      <c r="B49" s="4" t="s">
        <v>81</v>
      </c>
      <c r="C49" s="35" t="s">
        <v>116</v>
      </c>
      <c r="D49" s="4" t="s">
        <v>41</v>
      </c>
      <c r="E49" s="4">
        <v>75</v>
      </c>
      <c r="F49" s="4">
        <v>220</v>
      </c>
      <c r="G49" s="28">
        <f t="shared" si="0"/>
        <v>16500</v>
      </c>
      <c r="H49" s="51"/>
    </row>
    <row r="50" spans="1:8" s="5" customFormat="1" ht="110.25" x14ac:dyDescent="0.25">
      <c r="A50" s="37" t="s">
        <v>101</v>
      </c>
      <c r="B50" s="4" t="s">
        <v>54</v>
      </c>
      <c r="C50" s="35" t="s">
        <v>83</v>
      </c>
      <c r="D50" s="4" t="s">
        <v>35</v>
      </c>
      <c r="E50" s="4">
        <v>25</v>
      </c>
      <c r="F50" s="4">
        <v>785.28</v>
      </c>
      <c r="G50" s="28">
        <f t="shared" si="0"/>
        <v>19632</v>
      </c>
    </row>
    <row r="51" spans="1:8" s="5" customFormat="1" ht="63" x14ac:dyDescent="0.25">
      <c r="A51" s="37" t="s">
        <v>102</v>
      </c>
      <c r="B51" s="4" t="s">
        <v>55</v>
      </c>
      <c r="C51" s="35" t="s">
        <v>84</v>
      </c>
      <c r="D51" s="4" t="s">
        <v>35</v>
      </c>
      <c r="E51" s="4">
        <v>12</v>
      </c>
      <c r="F51" s="4">
        <v>348</v>
      </c>
      <c r="G51" s="28">
        <f t="shared" si="0"/>
        <v>4176</v>
      </c>
    </row>
    <row r="52" spans="1:8" s="5" customFormat="1" ht="94.5" x14ac:dyDescent="0.25">
      <c r="A52" s="37" t="s">
        <v>103</v>
      </c>
      <c r="B52" s="4" t="s">
        <v>56</v>
      </c>
      <c r="C52" s="35" t="s">
        <v>57</v>
      </c>
      <c r="D52" s="4" t="s">
        <v>35</v>
      </c>
      <c r="E52" s="4">
        <v>120</v>
      </c>
      <c r="F52" s="4">
        <v>8.5</v>
      </c>
      <c r="G52" s="28">
        <f t="shared" si="0"/>
        <v>1020</v>
      </c>
    </row>
    <row r="53" spans="1:8" s="5" customFormat="1" ht="78.75" x14ac:dyDescent="0.25">
      <c r="A53" s="37" t="s">
        <v>104</v>
      </c>
      <c r="B53" s="4" t="s">
        <v>58</v>
      </c>
      <c r="C53" s="35" t="s">
        <v>85</v>
      </c>
      <c r="D53" s="4" t="s">
        <v>35</v>
      </c>
      <c r="E53" s="4">
        <v>90</v>
      </c>
      <c r="F53" s="4">
        <v>55</v>
      </c>
      <c r="G53" s="28">
        <f t="shared" si="0"/>
        <v>4950</v>
      </c>
    </row>
    <row r="54" spans="1:8" s="5" customFormat="1" ht="78.75" x14ac:dyDescent="0.25">
      <c r="A54" s="37" t="s">
        <v>105</v>
      </c>
      <c r="B54" s="35" t="s">
        <v>82</v>
      </c>
      <c r="C54" s="35" t="s">
        <v>87</v>
      </c>
      <c r="D54" s="4" t="s">
        <v>41</v>
      </c>
      <c r="E54" s="4">
        <v>100</v>
      </c>
      <c r="F54" s="4">
        <v>40</v>
      </c>
      <c r="G54" s="28">
        <f>ROUND(E54*F54,2)</f>
        <v>4000</v>
      </c>
    </row>
    <row r="55" spans="1:8" s="5" customFormat="1" ht="63" x14ac:dyDescent="0.25">
      <c r="A55" s="37" t="s">
        <v>106</v>
      </c>
      <c r="B55" s="35" t="s">
        <v>86</v>
      </c>
      <c r="C55" s="35" t="s">
        <v>90</v>
      </c>
      <c r="D55" s="4" t="s">
        <v>35</v>
      </c>
      <c r="E55" s="4">
        <v>25</v>
      </c>
      <c r="F55" s="4">
        <v>200</v>
      </c>
      <c r="G55" s="28">
        <f>ROUND(E55*F55,2)</f>
        <v>5000</v>
      </c>
    </row>
    <row r="56" spans="1:8" s="7" customFormat="1" x14ac:dyDescent="0.25">
      <c r="A56" s="63" t="s">
        <v>27</v>
      </c>
      <c r="B56" s="64"/>
      <c r="C56" s="64"/>
      <c r="D56" s="64"/>
      <c r="E56" s="64"/>
      <c r="F56" s="65"/>
      <c r="G56" s="16">
        <f>SUM(G33,G38,G42)</f>
        <v>186917.15999999997</v>
      </c>
    </row>
    <row r="57" spans="1:8" s="5" customFormat="1" x14ac:dyDescent="0.25">
      <c r="A57" s="66" t="s">
        <v>28</v>
      </c>
      <c r="B57" s="67"/>
      <c r="C57" s="67"/>
      <c r="D57" s="67"/>
      <c r="E57" s="67"/>
      <c r="F57" s="68"/>
      <c r="G57" s="30">
        <f>G58-G56</f>
        <v>13082.840000000026</v>
      </c>
    </row>
    <row r="58" spans="1:8" s="7" customFormat="1" x14ac:dyDescent="0.25">
      <c r="A58" s="56" t="s">
        <v>6</v>
      </c>
      <c r="B58" s="57"/>
      <c r="C58" s="57"/>
      <c r="D58" s="57"/>
      <c r="E58" s="57"/>
      <c r="F58" s="58"/>
      <c r="G58" s="29">
        <v>200000</v>
      </c>
      <c r="H58" s="41"/>
    </row>
    <row r="59" spans="1:8" s="7" customFormat="1" x14ac:dyDescent="0.25"/>
    <row r="60" spans="1:8" s="7" customFormat="1" x14ac:dyDescent="0.25"/>
    <row r="61" spans="1:8" s="7" customFormat="1" x14ac:dyDescent="0.25"/>
    <row r="64" spans="1:8" x14ac:dyDescent="0.25">
      <c r="D64" s="40"/>
    </row>
  </sheetData>
  <sheetProtection formatCells="0" formatColumns="0" formatRows="0" insertRows="0" deleteRows="0" selectLockedCells="1"/>
  <dataConsolidate/>
  <mergeCells count="13">
    <mergeCell ref="A12:B12"/>
    <mergeCell ref="A19:B19"/>
    <mergeCell ref="A21:B21"/>
    <mergeCell ref="A58:F58"/>
    <mergeCell ref="A22:B22"/>
    <mergeCell ref="A26:B26"/>
    <mergeCell ref="A28:B28"/>
    <mergeCell ref="B33:F33"/>
    <mergeCell ref="B38:F38"/>
    <mergeCell ref="B42:F42"/>
    <mergeCell ref="A56:F56"/>
    <mergeCell ref="A57:F57"/>
    <mergeCell ref="A27:B27"/>
  </mergeCells>
  <conditionalFormatting sqref="E13">
    <cfRule type="cellIs" dxfId="3" priority="6" operator="notBetween">
      <formula>0</formula>
      <formula>75</formula>
    </cfRule>
  </conditionalFormatting>
  <conditionalFormatting sqref="D19">
    <cfRule type="cellIs" dxfId="2" priority="1" operator="equal">
      <formula>0</formula>
    </cfRule>
    <cfRule type="cellIs" dxfId="1" priority="4" operator="lessThan">
      <formula>100</formula>
    </cfRule>
    <cfRule type="cellIs" dxfId="0" priority="5" operator="greaterThan">
      <formula>100</formula>
    </cfRule>
  </conditionalFormatting>
  <dataValidations xWindow="625" yWindow="324" count="13">
    <dataValidation type="decimal" operator="equal" allowBlank="1" showInputMessage="1" showErrorMessage="1" promptTitle="Tähelepanu!" prompt="AMIF tulu peab võrduma AMIF kuluga." sqref="B65561 IS65561 SO65561 ACK65561 AMG65561 AWC65561 BFY65561 BPU65561 BZQ65561 CJM65561 CTI65561 DDE65561 DNA65561 DWW65561 EGS65561 EQO65561 FAK65561 FKG65561 FUC65561 GDY65561 GNU65561 GXQ65561 HHM65561 HRI65561 IBE65561 ILA65561 IUW65561 JES65561 JOO65561 JYK65561 KIG65561 KSC65561 LBY65561 LLU65561 LVQ65561 MFM65561 MPI65561 MZE65561 NJA65561 NSW65561 OCS65561 OMO65561 OWK65561 PGG65561 PQC65561 PZY65561 QJU65561 QTQ65561 RDM65561 RNI65561 RXE65561 SHA65561 SQW65561 TAS65561 TKO65561 TUK65561 UEG65561 UOC65561 UXY65561 VHU65561 VRQ65561 WBM65561 WLI65561 WVE65561 B131097 IS131097 SO131097 ACK131097 AMG131097 AWC131097 BFY131097 BPU131097 BZQ131097 CJM131097 CTI131097 DDE131097 DNA131097 DWW131097 EGS131097 EQO131097 FAK131097 FKG131097 FUC131097 GDY131097 GNU131097 GXQ131097 HHM131097 HRI131097 IBE131097 ILA131097 IUW131097 JES131097 JOO131097 JYK131097 KIG131097 KSC131097 LBY131097 LLU131097 LVQ131097 MFM131097 MPI131097 MZE131097 NJA131097 NSW131097 OCS131097 OMO131097 OWK131097 PGG131097 PQC131097 PZY131097 QJU131097 QTQ131097 RDM131097 RNI131097 RXE131097 SHA131097 SQW131097 TAS131097 TKO131097 TUK131097 UEG131097 UOC131097 UXY131097 VHU131097 VRQ131097 WBM131097 WLI131097 WVE131097 B196633 IS196633 SO196633 ACK196633 AMG196633 AWC196633 BFY196633 BPU196633 BZQ196633 CJM196633 CTI196633 DDE196633 DNA196633 DWW196633 EGS196633 EQO196633 FAK196633 FKG196633 FUC196633 GDY196633 GNU196633 GXQ196633 HHM196633 HRI196633 IBE196633 ILA196633 IUW196633 JES196633 JOO196633 JYK196633 KIG196633 KSC196633 LBY196633 LLU196633 LVQ196633 MFM196633 MPI196633 MZE196633 NJA196633 NSW196633 OCS196633 OMO196633 OWK196633 PGG196633 PQC196633 PZY196633 QJU196633 QTQ196633 RDM196633 RNI196633 RXE196633 SHA196633 SQW196633 TAS196633 TKO196633 TUK196633 UEG196633 UOC196633 UXY196633 VHU196633 VRQ196633 WBM196633 WLI196633 WVE196633 B262169 IS262169 SO262169 ACK262169 AMG262169 AWC262169 BFY262169 BPU262169 BZQ262169 CJM262169 CTI262169 DDE262169 DNA262169 DWW262169 EGS262169 EQO262169 FAK262169 FKG262169 FUC262169 GDY262169 GNU262169 GXQ262169 HHM262169 HRI262169 IBE262169 ILA262169 IUW262169 JES262169 JOO262169 JYK262169 KIG262169 KSC262169 LBY262169 LLU262169 LVQ262169 MFM262169 MPI262169 MZE262169 NJA262169 NSW262169 OCS262169 OMO262169 OWK262169 PGG262169 PQC262169 PZY262169 QJU262169 QTQ262169 RDM262169 RNI262169 RXE262169 SHA262169 SQW262169 TAS262169 TKO262169 TUK262169 UEG262169 UOC262169 UXY262169 VHU262169 VRQ262169 WBM262169 WLI262169 WVE262169 B327705 IS327705 SO327705 ACK327705 AMG327705 AWC327705 BFY327705 BPU327705 BZQ327705 CJM327705 CTI327705 DDE327705 DNA327705 DWW327705 EGS327705 EQO327705 FAK327705 FKG327705 FUC327705 GDY327705 GNU327705 GXQ327705 HHM327705 HRI327705 IBE327705 ILA327705 IUW327705 JES327705 JOO327705 JYK327705 KIG327705 KSC327705 LBY327705 LLU327705 LVQ327705 MFM327705 MPI327705 MZE327705 NJA327705 NSW327705 OCS327705 OMO327705 OWK327705 PGG327705 PQC327705 PZY327705 QJU327705 QTQ327705 RDM327705 RNI327705 RXE327705 SHA327705 SQW327705 TAS327705 TKO327705 TUK327705 UEG327705 UOC327705 UXY327705 VHU327705 VRQ327705 WBM327705 WLI327705 WVE327705 B393241 IS393241 SO393241 ACK393241 AMG393241 AWC393241 BFY393241 BPU393241 BZQ393241 CJM393241 CTI393241 DDE393241 DNA393241 DWW393241 EGS393241 EQO393241 FAK393241 FKG393241 FUC393241 GDY393241 GNU393241 GXQ393241 HHM393241 HRI393241 IBE393241 ILA393241 IUW393241 JES393241 JOO393241 JYK393241 KIG393241 KSC393241 LBY393241 LLU393241 LVQ393241 MFM393241 MPI393241 MZE393241 NJA393241 NSW393241 OCS393241 OMO393241 OWK393241 PGG393241 PQC393241 PZY393241 QJU393241 QTQ393241 RDM393241 RNI393241 RXE393241 SHA393241 SQW393241 TAS393241 TKO393241 TUK393241 UEG393241 UOC393241 UXY393241 VHU393241 VRQ393241 WBM393241 WLI393241 WVE393241 B458777 IS458777 SO458777 ACK458777 AMG458777 AWC458777 BFY458777 BPU458777 BZQ458777 CJM458777 CTI458777 DDE458777 DNA458777 DWW458777 EGS458777 EQO458777 FAK458777 FKG458777 FUC458777 GDY458777 GNU458777 GXQ458777 HHM458777 HRI458777 IBE458777 ILA458777 IUW458777 JES458777 JOO458777 JYK458777 KIG458777 KSC458777 LBY458777 LLU458777 LVQ458777 MFM458777 MPI458777 MZE458777 NJA458777 NSW458777 OCS458777 OMO458777 OWK458777 PGG458777 PQC458777 PZY458777 QJU458777 QTQ458777 RDM458777 RNI458777 RXE458777 SHA458777 SQW458777 TAS458777 TKO458777 TUK458777 UEG458777 UOC458777 UXY458777 VHU458777 VRQ458777 WBM458777 WLI458777 WVE458777 B524313 IS524313 SO524313 ACK524313 AMG524313 AWC524313 BFY524313 BPU524313 BZQ524313 CJM524313 CTI524313 DDE524313 DNA524313 DWW524313 EGS524313 EQO524313 FAK524313 FKG524313 FUC524313 GDY524313 GNU524313 GXQ524313 HHM524313 HRI524313 IBE524313 ILA524313 IUW524313 JES524313 JOO524313 JYK524313 KIG524313 KSC524313 LBY524313 LLU524313 LVQ524313 MFM524313 MPI524313 MZE524313 NJA524313 NSW524313 OCS524313 OMO524313 OWK524313 PGG524313 PQC524313 PZY524313 QJU524313 QTQ524313 RDM524313 RNI524313 RXE524313 SHA524313 SQW524313 TAS524313 TKO524313 TUK524313 UEG524313 UOC524313 UXY524313 VHU524313 VRQ524313 WBM524313 WLI524313 WVE524313 B589849 IS589849 SO589849 ACK589849 AMG589849 AWC589849 BFY589849 BPU589849 BZQ589849 CJM589849 CTI589849 DDE589849 DNA589849 DWW589849 EGS589849 EQO589849 FAK589849 FKG589849 FUC589849 GDY589849 GNU589849 GXQ589849 HHM589849 HRI589849 IBE589849 ILA589849 IUW589849 JES589849 JOO589849 JYK589849 KIG589849 KSC589849 LBY589849 LLU589849 LVQ589849 MFM589849 MPI589849 MZE589849 NJA589849 NSW589849 OCS589849 OMO589849 OWK589849 PGG589849 PQC589849 PZY589849 QJU589849 QTQ589849 RDM589849 RNI589849 RXE589849 SHA589849 SQW589849 TAS589849 TKO589849 TUK589849 UEG589849 UOC589849 UXY589849 VHU589849 VRQ589849 WBM589849 WLI589849 WVE589849 B655385 IS655385 SO655385 ACK655385 AMG655385 AWC655385 BFY655385 BPU655385 BZQ655385 CJM655385 CTI655385 DDE655385 DNA655385 DWW655385 EGS655385 EQO655385 FAK655385 FKG655385 FUC655385 GDY655385 GNU655385 GXQ655385 HHM655385 HRI655385 IBE655385 ILA655385 IUW655385 JES655385 JOO655385 JYK655385 KIG655385 KSC655385 LBY655385 LLU655385 LVQ655385 MFM655385 MPI655385 MZE655385 NJA655385 NSW655385 OCS655385 OMO655385 OWK655385 PGG655385 PQC655385 PZY655385 QJU655385 QTQ655385 RDM655385 RNI655385 RXE655385 SHA655385 SQW655385 TAS655385 TKO655385 TUK655385 UEG655385 UOC655385 UXY655385 VHU655385 VRQ655385 WBM655385 WLI655385 WVE655385 B720921 IS720921 SO720921 ACK720921 AMG720921 AWC720921 BFY720921 BPU720921 BZQ720921 CJM720921 CTI720921 DDE720921 DNA720921 DWW720921 EGS720921 EQO720921 FAK720921 FKG720921 FUC720921 GDY720921 GNU720921 GXQ720921 HHM720921 HRI720921 IBE720921 ILA720921 IUW720921 JES720921 JOO720921 JYK720921 KIG720921 KSC720921 LBY720921 LLU720921 LVQ720921 MFM720921 MPI720921 MZE720921 NJA720921 NSW720921 OCS720921 OMO720921 OWK720921 PGG720921 PQC720921 PZY720921 QJU720921 QTQ720921 RDM720921 RNI720921 RXE720921 SHA720921 SQW720921 TAS720921 TKO720921 TUK720921 UEG720921 UOC720921 UXY720921 VHU720921 VRQ720921 WBM720921 WLI720921 WVE720921 B786457 IS786457 SO786457 ACK786457 AMG786457 AWC786457 BFY786457 BPU786457 BZQ786457 CJM786457 CTI786457 DDE786457 DNA786457 DWW786457 EGS786457 EQO786457 FAK786457 FKG786457 FUC786457 GDY786457 GNU786457 GXQ786457 HHM786457 HRI786457 IBE786457 ILA786457 IUW786457 JES786457 JOO786457 JYK786457 KIG786457 KSC786457 LBY786457 LLU786457 LVQ786457 MFM786457 MPI786457 MZE786457 NJA786457 NSW786457 OCS786457 OMO786457 OWK786457 PGG786457 PQC786457 PZY786457 QJU786457 QTQ786457 RDM786457 RNI786457 RXE786457 SHA786457 SQW786457 TAS786457 TKO786457 TUK786457 UEG786457 UOC786457 UXY786457 VHU786457 VRQ786457 WBM786457 WLI786457 WVE786457 B851993 IS851993 SO851993 ACK851993 AMG851993 AWC851993 BFY851993 BPU851993 BZQ851993 CJM851993 CTI851993 DDE851993 DNA851993 DWW851993 EGS851993 EQO851993 FAK851993 FKG851993 FUC851993 GDY851993 GNU851993 GXQ851993 HHM851993 HRI851993 IBE851993 ILA851993 IUW851993 JES851993 JOO851993 JYK851993 KIG851993 KSC851993 LBY851993 LLU851993 LVQ851993 MFM851993 MPI851993 MZE851993 NJA851993 NSW851993 OCS851993 OMO851993 OWK851993 PGG851993 PQC851993 PZY851993 QJU851993 QTQ851993 RDM851993 RNI851993 RXE851993 SHA851993 SQW851993 TAS851993 TKO851993 TUK851993 UEG851993 UOC851993 UXY851993 VHU851993 VRQ851993 WBM851993 WLI851993 WVE851993 B917529 IS917529 SO917529 ACK917529 AMG917529 AWC917529 BFY917529 BPU917529 BZQ917529 CJM917529 CTI917529 DDE917529 DNA917529 DWW917529 EGS917529 EQO917529 FAK917529 FKG917529 FUC917529 GDY917529 GNU917529 GXQ917529 HHM917529 HRI917529 IBE917529 ILA917529 IUW917529 JES917529 JOO917529 JYK917529 KIG917529 KSC917529 LBY917529 LLU917529 LVQ917529 MFM917529 MPI917529 MZE917529 NJA917529 NSW917529 OCS917529 OMO917529 OWK917529 PGG917529 PQC917529 PZY917529 QJU917529 QTQ917529 RDM917529 RNI917529 RXE917529 SHA917529 SQW917529 TAS917529 TKO917529 TUK917529 UEG917529 UOC917529 UXY917529 VHU917529 VRQ917529 WBM917529 WLI917529 WVE917529 B983065 IS983065 SO983065 ACK983065 AMG983065 AWC983065 BFY983065 BPU983065 BZQ983065 CJM983065 CTI983065 DDE983065 DNA983065 DWW983065 EGS983065 EQO983065 FAK983065 FKG983065 FUC983065 GDY983065 GNU983065 GXQ983065 HHM983065 HRI983065 IBE983065 ILA983065 IUW983065 JES983065 JOO983065 JYK983065 KIG983065 KSC983065 LBY983065 LLU983065 LVQ983065 MFM983065 MPI983065 MZE983065 NJA983065 NSW983065 OCS983065 OMO983065 OWK983065 PGG983065 PQC983065 PZY983065 QJU983065 QTQ983065 RDM983065 RNI983065 RXE983065 SHA983065 SQW983065 TAS983065 TKO983065 TUK983065 UEG983065 UOC983065 UXY983065 VHU983065 VRQ983065 WBM983065 WLI983065 WVE983065" xr:uid="{00000000-0002-0000-0000-000000000000}">
      <formula1>G65548</formula1>
    </dataValidation>
    <dataValidation type="decimal" operator="equal" allowBlank="1" showInputMessage="1" showErrorMessage="1" promptTitle="Tähelepanu!" prompt="Kogusumma peab olema võrdne projekti kogukuludega." sqref="B65557 IS65557 SO65557 ACK65557 AMG65557 AWC65557 BFY65557 BPU65557 BZQ65557 CJM65557 CTI65557 DDE65557 DNA65557 DWW65557 EGS65557 EQO65557 FAK65557 FKG65557 FUC65557 GDY65557 GNU65557 GXQ65557 HHM65557 HRI65557 IBE65557 ILA65557 IUW65557 JES65557 JOO65557 JYK65557 KIG65557 KSC65557 LBY65557 LLU65557 LVQ65557 MFM65557 MPI65557 MZE65557 NJA65557 NSW65557 OCS65557 OMO65557 OWK65557 PGG65557 PQC65557 PZY65557 QJU65557 QTQ65557 RDM65557 RNI65557 RXE65557 SHA65557 SQW65557 TAS65557 TKO65557 TUK65557 UEG65557 UOC65557 UXY65557 VHU65557 VRQ65557 WBM65557 WLI65557 WVE65557 B131093 IS131093 SO131093 ACK131093 AMG131093 AWC131093 BFY131093 BPU131093 BZQ131093 CJM131093 CTI131093 DDE131093 DNA131093 DWW131093 EGS131093 EQO131093 FAK131093 FKG131093 FUC131093 GDY131093 GNU131093 GXQ131093 HHM131093 HRI131093 IBE131093 ILA131093 IUW131093 JES131093 JOO131093 JYK131093 KIG131093 KSC131093 LBY131093 LLU131093 LVQ131093 MFM131093 MPI131093 MZE131093 NJA131093 NSW131093 OCS131093 OMO131093 OWK131093 PGG131093 PQC131093 PZY131093 QJU131093 QTQ131093 RDM131093 RNI131093 RXE131093 SHA131093 SQW131093 TAS131093 TKO131093 TUK131093 UEG131093 UOC131093 UXY131093 VHU131093 VRQ131093 WBM131093 WLI131093 WVE131093 B196629 IS196629 SO196629 ACK196629 AMG196629 AWC196629 BFY196629 BPU196629 BZQ196629 CJM196629 CTI196629 DDE196629 DNA196629 DWW196629 EGS196629 EQO196629 FAK196629 FKG196629 FUC196629 GDY196629 GNU196629 GXQ196629 HHM196629 HRI196629 IBE196629 ILA196629 IUW196629 JES196629 JOO196629 JYK196629 KIG196629 KSC196629 LBY196629 LLU196629 LVQ196629 MFM196629 MPI196629 MZE196629 NJA196629 NSW196629 OCS196629 OMO196629 OWK196629 PGG196629 PQC196629 PZY196629 QJU196629 QTQ196629 RDM196629 RNI196629 RXE196629 SHA196629 SQW196629 TAS196629 TKO196629 TUK196629 UEG196629 UOC196629 UXY196629 VHU196629 VRQ196629 WBM196629 WLI196629 WVE196629 B262165 IS262165 SO262165 ACK262165 AMG262165 AWC262165 BFY262165 BPU262165 BZQ262165 CJM262165 CTI262165 DDE262165 DNA262165 DWW262165 EGS262165 EQO262165 FAK262165 FKG262165 FUC262165 GDY262165 GNU262165 GXQ262165 HHM262165 HRI262165 IBE262165 ILA262165 IUW262165 JES262165 JOO262165 JYK262165 KIG262165 KSC262165 LBY262165 LLU262165 LVQ262165 MFM262165 MPI262165 MZE262165 NJA262165 NSW262165 OCS262165 OMO262165 OWK262165 PGG262165 PQC262165 PZY262165 QJU262165 QTQ262165 RDM262165 RNI262165 RXE262165 SHA262165 SQW262165 TAS262165 TKO262165 TUK262165 UEG262165 UOC262165 UXY262165 VHU262165 VRQ262165 WBM262165 WLI262165 WVE262165 B327701 IS327701 SO327701 ACK327701 AMG327701 AWC327701 BFY327701 BPU327701 BZQ327701 CJM327701 CTI327701 DDE327701 DNA327701 DWW327701 EGS327701 EQO327701 FAK327701 FKG327701 FUC327701 GDY327701 GNU327701 GXQ327701 HHM327701 HRI327701 IBE327701 ILA327701 IUW327701 JES327701 JOO327701 JYK327701 KIG327701 KSC327701 LBY327701 LLU327701 LVQ327701 MFM327701 MPI327701 MZE327701 NJA327701 NSW327701 OCS327701 OMO327701 OWK327701 PGG327701 PQC327701 PZY327701 QJU327701 QTQ327701 RDM327701 RNI327701 RXE327701 SHA327701 SQW327701 TAS327701 TKO327701 TUK327701 UEG327701 UOC327701 UXY327701 VHU327701 VRQ327701 WBM327701 WLI327701 WVE327701 B393237 IS393237 SO393237 ACK393237 AMG393237 AWC393237 BFY393237 BPU393237 BZQ393237 CJM393237 CTI393237 DDE393237 DNA393237 DWW393237 EGS393237 EQO393237 FAK393237 FKG393237 FUC393237 GDY393237 GNU393237 GXQ393237 HHM393237 HRI393237 IBE393237 ILA393237 IUW393237 JES393237 JOO393237 JYK393237 KIG393237 KSC393237 LBY393237 LLU393237 LVQ393237 MFM393237 MPI393237 MZE393237 NJA393237 NSW393237 OCS393237 OMO393237 OWK393237 PGG393237 PQC393237 PZY393237 QJU393237 QTQ393237 RDM393237 RNI393237 RXE393237 SHA393237 SQW393237 TAS393237 TKO393237 TUK393237 UEG393237 UOC393237 UXY393237 VHU393237 VRQ393237 WBM393237 WLI393237 WVE393237 B458773 IS458773 SO458773 ACK458773 AMG458773 AWC458773 BFY458773 BPU458773 BZQ458773 CJM458773 CTI458773 DDE458773 DNA458773 DWW458773 EGS458773 EQO458773 FAK458773 FKG458773 FUC458773 GDY458773 GNU458773 GXQ458773 HHM458773 HRI458773 IBE458773 ILA458773 IUW458773 JES458773 JOO458773 JYK458773 KIG458773 KSC458773 LBY458773 LLU458773 LVQ458773 MFM458773 MPI458773 MZE458773 NJA458773 NSW458773 OCS458773 OMO458773 OWK458773 PGG458773 PQC458773 PZY458773 QJU458773 QTQ458773 RDM458773 RNI458773 RXE458773 SHA458773 SQW458773 TAS458773 TKO458773 TUK458773 UEG458773 UOC458773 UXY458773 VHU458773 VRQ458773 WBM458773 WLI458773 WVE458773 B524309 IS524309 SO524309 ACK524309 AMG524309 AWC524309 BFY524309 BPU524309 BZQ524309 CJM524309 CTI524309 DDE524309 DNA524309 DWW524309 EGS524309 EQO524309 FAK524309 FKG524309 FUC524309 GDY524309 GNU524309 GXQ524309 HHM524309 HRI524309 IBE524309 ILA524309 IUW524309 JES524309 JOO524309 JYK524309 KIG524309 KSC524309 LBY524309 LLU524309 LVQ524309 MFM524309 MPI524309 MZE524309 NJA524309 NSW524309 OCS524309 OMO524309 OWK524309 PGG524309 PQC524309 PZY524309 QJU524309 QTQ524309 RDM524309 RNI524309 RXE524309 SHA524309 SQW524309 TAS524309 TKO524309 TUK524309 UEG524309 UOC524309 UXY524309 VHU524309 VRQ524309 WBM524309 WLI524309 WVE524309 B589845 IS589845 SO589845 ACK589845 AMG589845 AWC589845 BFY589845 BPU589845 BZQ589845 CJM589845 CTI589845 DDE589845 DNA589845 DWW589845 EGS589845 EQO589845 FAK589845 FKG589845 FUC589845 GDY589845 GNU589845 GXQ589845 HHM589845 HRI589845 IBE589845 ILA589845 IUW589845 JES589845 JOO589845 JYK589845 KIG589845 KSC589845 LBY589845 LLU589845 LVQ589845 MFM589845 MPI589845 MZE589845 NJA589845 NSW589845 OCS589845 OMO589845 OWK589845 PGG589845 PQC589845 PZY589845 QJU589845 QTQ589845 RDM589845 RNI589845 RXE589845 SHA589845 SQW589845 TAS589845 TKO589845 TUK589845 UEG589845 UOC589845 UXY589845 VHU589845 VRQ589845 WBM589845 WLI589845 WVE589845 B655381 IS655381 SO655381 ACK655381 AMG655381 AWC655381 BFY655381 BPU655381 BZQ655381 CJM655381 CTI655381 DDE655381 DNA655381 DWW655381 EGS655381 EQO655381 FAK655381 FKG655381 FUC655381 GDY655381 GNU655381 GXQ655381 HHM655381 HRI655381 IBE655381 ILA655381 IUW655381 JES655381 JOO655381 JYK655381 KIG655381 KSC655381 LBY655381 LLU655381 LVQ655381 MFM655381 MPI655381 MZE655381 NJA655381 NSW655381 OCS655381 OMO655381 OWK655381 PGG655381 PQC655381 PZY655381 QJU655381 QTQ655381 RDM655381 RNI655381 RXE655381 SHA655381 SQW655381 TAS655381 TKO655381 TUK655381 UEG655381 UOC655381 UXY655381 VHU655381 VRQ655381 WBM655381 WLI655381 WVE655381 B720917 IS720917 SO720917 ACK720917 AMG720917 AWC720917 BFY720917 BPU720917 BZQ720917 CJM720917 CTI720917 DDE720917 DNA720917 DWW720917 EGS720917 EQO720917 FAK720917 FKG720917 FUC720917 GDY720917 GNU720917 GXQ720917 HHM720917 HRI720917 IBE720917 ILA720917 IUW720917 JES720917 JOO720917 JYK720917 KIG720917 KSC720917 LBY720917 LLU720917 LVQ720917 MFM720917 MPI720917 MZE720917 NJA720917 NSW720917 OCS720917 OMO720917 OWK720917 PGG720917 PQC720917 PZY720917 QJU720917 QTQ720917 RDM720917 RNI720917 RXE720917 SHA720917 SQW720917 TAS720917 TKO720917 TUK720917 UEG720917 UOC720917 UXY720917 VHU720917 VRQ720917 WBM720917 WLI720917 WVE720917 B786453 IS786453 SO786453 ACK786453 AMG786453 AWC786453 BFY786453 BPU786453 BZQ786453 CJM786453 CTI786453 DDE786453 DNA786453 DWW786453 EGS786453 EQO786453 FAK786453 FKG786453 FUC786453 GDY786453 GNU786453 GXQ786453 HHM786453 HRI786453 IBE786453 ILA786453 IUW786453 JES786453 JOO786453 JYK786453 KIG786453 KSC786453 LBY786453 LLU786453 LVQ786453 MFM786453 MPI786453 MZE786453 NJA786453 NSW786453 OCS786453 OMO786453 OWK786453 PGG786453 PQC786453 PZY786453 QJU786453 QTQ786453 RDM786453 RNI786453 RXE786453 SHA786453 SQW786453 TAS786453 TKO786453 TUK786453 UEG786453 UOC786453 UXY786453 VHU786453 VRQ786453 WBM786453 WLI786453 WVE786453 B851989 IS851989 SO851989 ACK851989 AMG851989 AWC851989 BFY851989 BPU851989 BZQ851989 CJM851989 CTI851989 DDE851989 DNA851989 DWW851989 EGS851989 EQO851989 FAK851989 FKG851989 FUC851989 GDY851989 GNU851989 GXQ851989 HHM851989 HRI851989 IBE851989 ILA851989 IUW851989 JES851989 JOO851989 JYK851989 KIG851989 KSC851989 LBY851989 LLU851989 LVQ851989 MFM851989 MPI851989 MZE851989 NJA851989 NSW851989 OCS851989 OMO851989 OWK851989 PGG851989 PQC851989 PZY851989 QJU851989 QTQ851989 RDM851989 RNI851989 RXE851989 SHA851989 SQW851989 TAS851989 TKO851989 TUK851989 UEG851989 UOC851989 UXY851989 VHU851989 VRQ851989 WBM851989 WLI851989 WVE851989 B917525 IS917525 SO917525 ACK917525 AMG917525 AWC917525 BFY917525 BPU917525 BZQ917525 CJM917525 CTI917525 DDE917525 DNA917525 DWW917525 EGS917525 EQO917525 FAK917525 FKG917525 FUC917525 GDY917525 GNU917525 GXQ917525 HHM917525 HRI917525 IBE917525 ILA917525 IUW917525 JES917525 JOO917525 JYK917525 KIG917525 KSC917525 LBY917525 LLU917525 LVQ917525 MFM917525 MPI917525 MZE917525 NJA917525 NSW917525 OCS917525 OMO917525 OWK917525 PGG917525 PQC917525 PZY917525 QJU917525 QTQ917525 RDM917525 RNI917525 RXE917525 SHA917525 SQW917525 TAS917525 TKO917525 TUK917525 UEG917525 UOC917525 UXY917525 VHU917525 VRQ917525 WBM917525 WLI917525 WVE917525 B983061 IS983061 SO983061 ACK983061 AMG983061 AWC983061 BFY983061 BPU983061 BZQ983061 CJM983061 CTI983061 DDE983061 DNA983061 DWW983061 EGS983061 EQO983061 FAK983061 FKG983061 FUC983061 GDY983061 GNU983061 GXQ983061 HHM983061 HRI983061 IBE983061 ILA983061 IUW983061 JES983061 JOO983061 JYK983061 KIG983061 KSC983061 LBY983061 LLU983061 LVQ983061 MFM983061 MPI983061 MZE983061 NJA983061 NSW983061 OCS983061 OMO983061 OWK983061 PGG983061 PQC983061 PZY983061 QJU983061 QTQ983061 RDM983061 RNI983061 RXE983061 SHA983061 SQW983061 TAS983061 TKO983061 TUK983061 UEG983061 UOC983061 UXY983061 VHU983061 VRQ983061 WBM983061 WLI983061 WVE983061" xr:uid="{00000000-0002-0000-0000-000001000000}">
      <formula1>G65548</formula1>
    </dataValidation>
    <dataValidation type="decimal" operator="lessThan" allowBlank="1" showInputMessage="1" showErrorMessage="1" promptTitle="Tähelepanu!" prompt="SiM toetus on kuni 25% projekti kogukuludest." sqref="IZ65548 SV65548 ACR65548 AMN65548 AWJ65548 BGF65548 BQB65548 BZX65548 CJT65548 CTP65548 DDL65548 DNH65548 DXD65548 EGZ65548 EQV65548 FAR65548 FKN65548 FUJ65548 GEF65548 GOB65548 GXX65548 HHT65548 HRP65548 IBL65548 ILH65548 IVD65548 JEZ65548 JOV65548 JYR65548 KIN65548 KSJ65548 LCF65548 LMB65548 LVX65548 MFT65548 MPP65548 MZL65548 NJH65548 NTD65548 OCZ65548 OMV65548 OWR65548 PGN65548 PQJ65548 QAF65548 QKB65548 QTX65548 RDT65548 RNP65548 RXL65548 SHH65548 SRD65548 TAZ65548 TKV65548 TUR65548 UEN65548 UOJ65548 UYF65548 VIB65548 VRX65548 WBT65548 WLP65548 WVL65548 IZ131084 SV131084 ACR131084 AMN131084 AWJ131084 BGF131084 BQB131084 BZX131084 CJT131084 CTP131084 DDL131084 DNH131084 DXD131084 EGZ131084 EQV131084 FAR131084 FKN131084 FUJ131084 GEF131084 GOB131084 GXX131084 HHT131084 HRP131084 IBL131084 ILH131084 IVD131084 JEZ131084 JOV131084 JYR131084 KIN131084 KSJ131084 LCF131084 LMB131084 LVX131084 MFT131084 MPP131084 MZL131084 NJH131084 NTD131084 OCZ131084 OMV131084 OWR131084 PGN131084 PQJ131084 QAF131084 QKB131084 QTX131084 RDT131084 RNP131084 RXL131084 SHH131084 SRD131084 TAZ131084 TKV131084 TUR131084 UEN131084 UOJ131084 UYF131084 VIB131084 VRX131084 WBT131084 WLP131084 WVL131084 IZ196620 SV196620 ACR196620 AMN196620 AWJ196620 BGF196620 BQB196620 BZX196620 CJT196620 CTP196620 DDL196620 DNH196620 DXD196620 EGZ196620 EQV196620 FAR196620 FKN196620 FUJ196620 GEF196620 GOB196620 GXX196620 HHT196620 HRP196620 IBL196620 ILH196620 IVD196620 JEZ196620 JOV196620 JYR196620 KIN196620 KSJ196620 LCF196620 LMB196620 LVX196620 MFT196620 MPP196620 MZL196620 NJH196620 NTD196620 OCZ196620 OMV196620 OWR196620 PGN196620 PQJ196620 QAF196620 QKB196620 QTX196620 RDT196620 RNP196620 RXL196620 SHH196620 SRD196620 TAZ196620 TKV196620 TUR196620 UEN196620 UOJ196620 UYF196620 VIB196620 VRX196620 WBT196620 WLP196620 WVL196620 IZ262156 SV262156 ACR262156 AMN262156 AWJ262156 BGF262156 BQB262156 BZX262156 CJT262156 CTP262156 DDL262156 DNH262156 DXD262156 EGZ262156 EQV262156 FAR262156 FKN262156 FUJ262156 GEF262156 GOB262156 GXX262156 HHT262156 HRP262156 IBL262156 ILH262156 IVD262156 JEZ262156 JOV262156 JYR262156 KIN262156 KSJ262156 LCF262156 LMB262156 LVX262156 MFT262156 MPP262156 MZL262156 NJH262156 NTD262156 OCZ262156 OMV262156 OWR262156 PGN262156 PQJ262156 QAF262156 QKB262156 QTX262156 RDT262156 RNP262156 RXL262156 SHH262156 SRD262156 TAZ262156 TKV262156 TUR262156 UEN262156 UOJ262156 UYF262156 VIB262156 VRX262156 WBT262156 WLP262156 WVL262156 IZ327692 SV327692 ACR327692 AMN327692 AWJ327692 BGF327692 BQB327692 BZX327692 CJT327692 CTP327692 DDL327692 DNH327692 DXD327692 EGZ327692 EQV327692 FAR327692 FKN327692 FUJ327692 GEF327692 GOB327692 GXX327692 HHT327692 HRP327692 IBL327692 ILH327692 IVD327692 JEZ327692 JOV327692 JYR327692 KIN327692 KSJ327692 LCF327692 LMB327692 LVX327692 MFT327692 MPP327692 MZL327692 NJH327692 NTD327692 OCZ327692 OMV327692 OWR327692 PGN327692 PQJ327692 QAF327692 QKB327692 QTX327692 RDT327692 RNP327692 RXL327692 SHH327692 SRD327692 TAZ327692 TKV327692 TUR327692 UEN327692 UOJ327692 UYF327692 VIB327692 VRX327692 WBT327692 WLP327692 WVL327692 IZ393228 SV393228 ACR393228 AMN393228 AWJ393228 BGF393228 BQB393228 BZX393228 CJT393228 CTP393228 DDL393228 DNH393228 DXD393228 EGZ393228 EQV393228 FAR393228 FKN393228 FUJ393228 GEF393228 GOB393228 GXX393228 HHT393228 HRP393228 IBL393228 ILH393228 IVD393228 JEZ393228 JOV393228 JYR393228 KIN393228 KSJ393228 LCF393228 LMB393228 LVX393228 MFT393228 MPP393228 MZL393228 NJH393228 NTD393228 OCZ393228 OMV393228 OWR393228 PGN393228 PQJ393228 QAF393228 QKB393228 QTX393228 RDT393228 RNP393228 RXL393228 SHH393228 SRD393228 TAZ393228 TKV393228 TUR393228 UEN393228 UOJ393228 UYF393228 VIB393228 VRX393228 WBT393228 WLP393228 WVL393228 IZ458764 SV458764 ACR458764 AMN458764 AWJ458764 BGF458764 BQB458764 BZX458764 CJT458764 CTP458764 DDL458764 DNH458764 DXD458764 EGZ458764 EQV458764 FAR458764 FKN458764 FUJ458764 GEF458764 GOB458764 GXX458764 HHT458764 HRP458764 IBL458764 ILH458764 IVD458764 JEZ458764 JOV458764 JYR458764 KIN458764 KSJ458764 LCF458764 LMB458764 LVX458764 MFT458764 MPP458764 MZL458764 NJH458764 NTD458764 OCZ458764 OMV458764 OWR458764 PGN458764 PQJ458764 QAF458764 QKB458764 QTX458764 RDT458764 RNP458764 RXL458764 SHH458764 SRD458764 TAZ458764 TKV458764 TUR458764 UEN458764 UOJ458764 UYF458764 VIB458764 VRX458764 WBT458764 WLP458764 WVL458764 IZ524300 SV524300 ACR524300 AMN524300 AWJ524300 BGF524300 BQB524300 BZX524300 CJT524300 CTP524300 DDL524300 DNH524300 DXD524300 EGZ524300 EQV524300 FAR524300 FKN524300 FUJ524300 GEF524300 GOB524300 GXX524300 HHT524300 HRP524300 IBL524300 ILH524300 IVD524300 JEZ524300 JOV524300 JYR524300 KIN524300 KSJ524300 LCF524300 LMB524300 LVX524300 MFT524300 MPP524300 MZL524300 NJH524300 NTD524300 OCZ524300 OMV524300 OWR524300 PGN524300 PQJ524300 QAF524300 QKB524300 QTX524300 RDT524300 RNP524300 RXL524300 SHH524300 SRD524300 TAZ524300 TKV524300 TUR524300 UEN524300 UOJ524300 UYF524300 VIB524300 VRX524300 WBT524300 WLP524300 WVL524300 IZ589836 SV589836 ACR589836 AMN589836 AWJ589836 BGF589836 BQB589836 BZX589836 CJT589836 CTP589836 DDL589836 DNH589836 DXD589836 EGZ589836 EQV589836 FAR589836 FKN589836 FUJ589836 GEF589836 GOB589836 GXX589836 HHT589836 HRP589836 IBL589836 ILH589836 IVD589836 JEZ589836 JOV589836 JYR589836 KIN589836 KSJ589836 LCF589836 LMB589836 LVX589836 MFT589836 MPP589836 MZL589836 NJH589836 NTD589836 OCZ589836 OMV589836 OWR589836 PGN589836 PQJ589836 QAF589836 QKB589836 QTX589836 RDT589836 RNP589836 RXL589836 SHH589836 SRD589836 TAZ589836 TKV589836 TUR589836 UEN589836 UOJ589836 UYF589836 VIB589836 VRX589836 WBT589836 WLP589836 WVL589836 IZ655372 SV655372 ACR655372 AMN655372 AWJ655372 BGF655372 BQB655372 BZX655372 CJT655372 CTP655372 DDL655372 DNH655372 DXD655372 EGZ655372 EQV655372 FAR655372 FKN655372 FUJ655372 GEF655372 GOB655372 GXX655372 HHT655372 HRP655372 IBL655372 ILH655372 IVD655372 JEZ655372 JOV655372 JYR655372 KIN655372 KSJ655372 LCF655372 LMB655372 LVX655372 MFT655372 MPP655372 MZL655372 NJH655372 NTD655372 OCZ655372 OMV655372 OWR655372 PGN655372 PQJ655372 QAF655372 QKB655372 QTX655372 RDT655372 RNP655372 RXL655372 SHH655372 SRD655372 TAZ655372 TKV655372 TUR655372 UEN655372 UOJ655372 UYF655372 VIB655372 VRX655372 WBT655372 WLP655372 WVL655372 IZ720908 SV720908 ACR720908 AMN720908 AWJ720908 BGF720908 BQB720908 BZX720908 CJT720908 CTP720908 DDL720908 DNH720908 DXD720908 EGZ720908 EQV720908 FAR720908 FKN720908 FUJ720908 GEF720908 GOB720908 GXX720908 HHT720908 HRP720908 IBL720908 ILH720908 IVD720908 JEZ720908 JOV720908 JYR720908 KIN720908 KSJ720908 LCF720908 LMB720908 LVX720908 MFT720908 MPP720908 MZL720908 NJH720908 NTD720908 OCZ720908 OMV720908 OWR720908 PGN720908 PQJ720908 QAF720908 QKB720908 QTX720908 RDT720908 RNP720908 RXL720908 SHH720908 SRD720908 TAZ720908 TKV720908 TUR720908 UEN720908 UOJ720908 UYF720908 VIB720908 VRX720908 WBT720908 WLP720908 WVL720908 IZ786444 SV786444 ACR786444 AMN786444 AWJ786444 BGF786444 BQB786444 BZX786444 CJT786444 CTP786444 DDL786444 DNH786444 DXD786444 EGZ786444 EQV786444 FAR786444 FKN786444 FUJ786444 GEF786444 GOB786444 GXX786444 HHT786444 HRP786444 IBL786444 ILH786444 IVD786444 JEZ786444 JOV786444 JYR786444 KIN786444 KSJ786444 LCF786444 LMB786444 LVX786444 MFT786444 MPP786444 MZL786444 NJH786444 NTD786444 OCZ786444 OMV786444 OWR786444 PGN786444 PQJ786444 QAF786444 QKB786444 QTX786444 RDT786444 RNP786444 RXL786444 SHH786444 SRD786444 TAZ786444 TKV786444 TUR786444 UEN786444 UOJ786444 UYF786444 VIB786444 VRX786444 WBT786444 WLP786444 WVL786444 IZ851980 SV851980 ACR851980 AMN851980 AWJ851980 BGF851980 BQB851980 BZX851980 CJT851980 CTP851980 DDL851980 DNH851980 DXD851980 EGZ851980 EQV851980 FAR851980 FKN851980 FUJ851980 GEF851980 GOB851980 GXX851980 HHT851980 HRP851980 IBL851980 ILH851980 IVD851980 JEZ851980 JOV851980 JYR851980 KIN851980 KSJ851980 LCF851980 LMB851980 LVX851980 MFT851980 MPP851980 MZL851980 NJH851980 NTD851980 OCZ851980 OMV851980 OWR851980 PGN851980 PQJ851980 QAF851980 QKB851980 QTX851980 RDT851980 RNP851980 RXL851980 SHH851980 SRD851980 TAZ851980 TKV851980 TUR851980 UEN851980 UOJ851980 UYF851980 VIB851980 VRX851980 WBT851980 WLP851980 WVL851980 IZ917516 SV917516 ACR917516 AMN917516 AWJ917516 BGF917516 BQB917516 BZX917516 CJT917516 CTP917516 DDL917516 DNH917516 DXD917516 EGZ917516 EQV917516 FAR917516 FKN917516 FUJ917516 GEF917516 GOB917516 GXX917516 HHT917516 HRP917516 IBL917516 ILH917516 IVD917516 JEZ917516 JOV917516 JYR917516 KIN917516 KSJ917516 LCF917516 LMB917516 LVX917516 MFT917516 MPP917516 MZL917516 NJH917516 NTD917516 OCZ917516 OMV917516 OWR917516 PGN917516 PQJ917516 QAF917516 QKB917516 QTX917516 RDT917516 RNP917516 RXL917516 SHH917516 SRD917516 TAZ917516 TKV917516 TUR917516 UEN917516 UOJ917516 UYF917516 VIB917516 VRX917516 WBT917516 WLP917516 WVL917516 IZ983052 SV983052 ACR983052 AMN983052 AWJ983052 BGF983052 BQB983052 BZX983052 CJT983052 CTP983052 DDL983052 DNH983052 DXD983052 EGZ983052 EQV983052 FAR983052 FKN983052 FUJ983052 GEF983052 GOB983052 GXX983052 HHT983052 HRP983052 IBL983052 ILH983052 IVD983052 JEZ983052 JOV983052 JYR983052 KIN983052 KSJ983052 LCF983052 LMB983052 LVX983052 MFT983052 MPP983052 MZL983052 NJH983052 NTD983052 OCZ983052 OMV983052 OWR983052 PGN983052 PQJ983052 QAF983052 QKB983052 QTX983052 RDT983052 RNP983052 RXL983052 SHH983052 SRD983052 TAZ983052 TKV983052 TUR983052 UEN983052 UOJ983052 UYF983052 VIB983052 VRX983052 WBT983052 WLP983052 WVL983052" xr:uid="{00000000-0002-0000-0000-000002000000}">
      <formula1>IX65548*0.25</formula1>
    </dataValidation>
    <dataValidation type="decimal" operator="lessThan" allowBlank="1" showInputMessage="1" showErrorMessage="1" promptTitle="Tähelepanu!" prompt="AMIF toetus on kuni 75% kogukuludest." sqref="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xr:uid="{00000000-0002-0000-0000-000003000000}">
      <formula1>IX65548*0.75</formula1>
    </dataValidation>
    <dataValidation type="decimal" operator="lessThan" allowBlank="1" showInputMessage="1" showErrorMessage="1" promptTitle="Tähelepanu!" prompt="Kaudsed kulud moodustavad otsestest kuludest kuni 7%." sqref="IX65547:IZ65547 ST65547:SV65547 ACP65547:ACR65547 AML65547:AMN65547 AWH65547:AWJ65547 BGD65547:BGF65547 BPZ65547:BQB65547 BZV65547:BZX65547 CJR65547:CJT65547 CTN65547:CTP65547 DDJ65547:DDL65547 DNF65547:DNH65547 DXB65547:DXD65547 EGX65547:EGZ65547 EQT65547:EQV65547 FAP65547:FAR65547 FKL65547:FKN65547 FUH65547:FUJ65547 GED65547:GEF65547 GNZ65547:GOB65547 GXV65547:GXX65547 HHR65547:HHT65547 HRN65547:HRP65547 IBJ65547:IBL65547 ILF65547:ILH65547 IVB65547:IVD65547 JEX65547:JEZ65547 JOT65547:JOV65547 JYP65547:JYR65547 KIL65547:KIN65547 KSH65547:KSJ65547 LCD65547:LCF65547 LLZ65547:LMB65547 LVV65547:LVX65547 MFR65547:MFT65547 MPN65547:MPP65547 MZJ65547:MZL65547 NJF65547:NJH65547 NTB65547:NTD65547 OCX65547:OCZ65547 OMT65547:OMV65547 OWP65547:OWR65547 PGL65547:PGN65547 PQH65547:PQJ65547 QAD65547:QAF65547 QJZ65547:QKB65547 QTV65547:QTX65547 RDR65547:RDT65547 RNN65547:RNP65547 RXJ65547:RXL65547 SHF65547:SHH65547 SRB65547:SRD65547 TAX65547:TAZ65547 TKT65547:TKV65547 TUP65547:TUR65547 UEL65547:UEN65547 UOH65547:UOJ65547 UYD65547:UYF65547 VHZ65547:VIB65547 VRV65547:VRX65547 WBR65547:WBT65547 WLN65547:WLP65547 WVJ65547:WVL65547 IX131083:IZ131083 ST131083:SV131083 ACP131083:ACR131083 AML131083:AMN131083 AWH131083:AWJ131083 BGD131083:BGF131083 BPZ131083:BQB131083 BZV131083:BZX131083 CJR131083:CJT131083 CTN131083:CTP131083 DDJ131083:DDL131083 DNF131083:DNH131083 DXB131083:DXD131083 EGX131083:EGZ131083 EQT131083:EQV131083 FAP131083:FAR131083 FKL131083:FKN131083 FUH131083:FUJ131083 GED131083:GEF131083 GNZ131083:GOB131083 GXV131083:GXX131083 HHR131083:HHT131083 HRN131083:HRP131083 IBJ131083:IBL131083 ILF131083:ILH131083 IVB131083:IVD131083 JEX131083:JEZ131083 JOT131083:JOV131083 JYP131083:JYR131083 KIL131083:KIN131083 KSH131083:KSJ131083 LCD131083:LCF131083 LLZ131083:LMB131083 LVV131083:LVX131083 MFR131083:MFT131083 MPN131083:MPP131083 MZJ131083:MZL131083 NJF131083:NJH131083 NTB131083:NTD131083 OCX131083:OCZ131083 OMT131083:OMV131083 OWP131083:OWR131083 PGL131083:PGN131083 PQH131083:PQJ131083 QAD131083:QAF131083 QJZ131083:QKB131083 QTV131083:QTX131083 RDR131083:RDT131083 RNN131083:RNP131083 RXJ131083:RXL131083 SHF131083:SHH131083 SRB131083:SRD131083 TAX131083:TAZ131083 TKT131083:TKV131083 TUP131083:TUR131083 UEL131083:UEN131083 UOH131083:UOJ131083 UYD131083:UYF131083 VHZ131083:VIB131083 VRV131083:VRX131083 WBR131083:WBT131083 WLN131083:WLP131083 WVJ131083:WVL131083 IX196619:IZ196619 ST196619:SV196619 ACP196619:ACR196619 AML196619:AMN196619 AWH196619:AWJ196619 BGD196619:BGF196619 BPZ196619:BQB196619 BZV196619:BZX196619 CJR196619:CJT196619 CTN196619:CTP196619 DDJ196619:DDL196619 DNF196619:DNH196619 DXB196619:DXD196619 EGX196619:EGZ196619 EQT196619:EQV196619 FAP196619:FAR196619 FKL196619:FKN196619 FUH196619:FUJ196619 GED196619:GEF196619 GNZ196619:GOB196619 GXV196619:GXX196619 HHR196619:HHT196619 HRN196619:HRP196619 IBJ196619:IBL196619 ILF196619:ILH196619 IVB196619:IVD196619 JEX196619:JEZ196619 JOT196619:JOV196619 JYP196619:JYR196619 KIL196619:KIN196619 KSH196619:KSJ196619 LCD196619:LCF196619 LLZ196619:LMB196619 LVV196619:LVX196619 MFR196619:MFT196619 MPN196619:MPP196619 MZJ196619:MZL196619 NJF196619:NJH196619 NTB196619:NTD196619 OCX196619:OCZ196619 OMT196619:OMV196619 OWP196619:OWR196619 PGL196619:PGN196619 PQH196619:PQJ196619 QAD196619:QAF196619 QJZ196619:QKB196619 QTV196619:QTX196619 RDR196619:RDT196619 RNN196619:RNP196619 RXJ196619:RXL196619 SHF196619:SHH196619 SRB196619:SRD196619 TAX196619:TAZ196619 TKT196619:TKV196619 TUP196619:TUR196619 UEL196619:UEN196619 UOH196619:UOJ196619 UYD196619:UYF196619 VHZ196619:VIB196619 VRV196619:VRX196619 WBR196619:WBT196619 WLN196619:WLP196619 WVJ196619:WVL196619 IX262155:IZ262155 ST262155:SV262155 ACP262155:ACR262155 AML262155:AMN262155 AWH262155:AWJ262155 BGD262155:BGF262155 BPZ262155:BQB262155 BZV262155:BZX262155 CJR262155:CJT262155 CTN262155:CTP262155 DDJ262155:DDL262155 DNF262155:DNH262155 DXB262155:DXD262155 EGX262155:EGZ262155 EQT262155:EQV262155 FAP262155:FAR262155 FKL262155:FKN262155 FUH262155:FUJ262155 GED262155:GEF262155 GNZ262155:GOB262155 GXV262155:GXX262155 HHR262155:HHT262155 HRN262155:HRP262155 IBJ262155:IBL262155 ILF262155:ILH262155 IVB262155:IVD262155 JEX262155:JEZ262155 JOT262155:JOV262155 JYP262155:JYR262155 KIL262155:KIN262155 KSH262155:KSJ262155 LCD262155:LCF262155 LLZ262155:LMB262155 LVV262155:LVX262155 MFR262155:MFT262155 MPN262155:MPP262155 MZJ262155:MZL262155 NJF262155:NJH262155 NTB262155:NTD262155 OCX262155:OCZ262155 OMT262155:OMV262155 OWP262155:OWR262155 PGL262155:PGN262155 PQH262155:PQJ262155 QAD262155:QAF262155 QJZ262155:QKB262155 QTV262155:QTX262155 RDR262155:RDT262155 RNN262155:RNP262155 RXJ262155:RXL262155 SHF262155:SHH262155 SRB262155:SRD262155 TAX262155:TAZ262155 TKT262155:TKV262155 TUP262155:TUR262155 UEL262155:UEN262155 UOH262155:UOJ262155 UYD262155:UYF262155 VHZ262155:VIB262155 VRV262155:VRX262155 WBR262155:WBT262155 WLN262155:WLP262155 WVJ262155:WVL262155 IX327691:IZ327691 ST327691:SV327691 ACP327691:ACR327691 AML327691:AMN327691 AWH327691:AWJ327691 BGD327691:BGF327691 BPZ327691:BQB327691 BZV327691:BZX327691 CJR327691:CJT327691 CTN327691:CTP327691 DDJ327691:DDL327691 DNF327691:DNH327691 DXB327691:DXD327691 EGX327691:EGZ327691 EQT327691:EQV327691 FAP327691:FAR327691 FKL327691:FKN327691 FUH327691:FUJ327691 GED327691:GEF327691 GNZ327691:GOB327691 GXV327691:GXX327691 HHR327691:HHT327691 HRN327691:HRP327691 IBJ327691:IBL327691 ILF327691:ILH327691 IVB327691:IVD327691 JEX327691:JEZ327691 JOT327691:JOV327691 JYP327691:JYR327691 KIL327691:KIN327691 KSH327691:KSJ327691 LCD327691:LCF327691 LLZ327691:LMB327691 LVV327691:LVX327691 MFR327691:MFT327691 MPN327691:MPP327691 MZJ327691:MZL327691 NJF327691:NJH327691 NTB327691:NTD327691 OCX327691:OCZ327691 OMT327691:OMV327691 OWP327691:OWR327691 PGL327691:PGN327691 PQH327691:PQJ327691 QAD327691:QAF327691 QJZ327691:QKB327691 QTV327691:QTX327691 RDR327691:RDT327691 RNN327691:RNP327691 RXJ327691:RXL327691 SHF327691:SHH327691 SRB327691:SRD327691 TAX327691:TAZ327691 TKT327691:TKV327691 TUP327691:TUR327691 UEL327691:UEN327691 UOH327691:UOJ327691 UYD327691:UYF327691 VHZ327691:VIB327691 VRV327691:VRX327691 WBR327691:WBT327691 WLN327691:WLP327691 WVJ327691:WVL327691 IX393227:IZ393227 ST393227:SV393227 ACP393227:ACR393227 AML393227:AMN393227 AWH393227:AWJ393227 BGD393227:BGF393227 BPZ393227:BQB393227 BZV393227:BZX393227 CJR393227:CJT393227 CTN393227:CTP393227 DDJ393227:DDL393227 DNF393227:DNH393227 DXB393227:DXD393227 EGX393227:EGZ393227 EQT393227:EQV393227 FAP393227:FAR393227 FKL393227:FKN393227 FUH393227:FUJ393227 GED393227:GEF393227 GNZ393227:GOB393227 GXV393227:GXX393227 HHR393227:HHT393227 HRN393227:HRP393227 IBJ393227:IBL393227 ILF393227:ILH393227 IVB393227:IVD393227 JEX393227:JEZ393227 JOT393227:JOV393227 JYP393227:JYR393227 KIL393227:KIN393227 KSH393227:KSJ393227 LCD393227:LCF393227 LLZ393227:LMB393227 LVV393227:LVX393227 MFR393227:MFT393227 MPN393227:MPP393227 MZJ393227:MZL393227 NJF393227:NJH393227 NTB393227:NTD393227 OCX393227:OCZ393227 OMT393227:OMV393227 OWP393227:OWR393227 PGL393227:PGN393227 PQH393227:PQJ393227 QAD393227:QAF393227 QJZ393227:QKB393227 QTV393227:QTX393227 RDR393227:RDT393227 RNN393227:RNP393227 RXJ393227:RXL393227 SHF393227:SHH393227 SRB393227:SRD393227 TAX393227:TAZ393227 TKT393227:TKV393227 TUP393227:TUR393227 UEL393227:UEN393227 UOH393227:UOJ393227 UYD393227:UYF393227 VHZ393227:VIB393227 VRV393227:VRX393227 WBR393227:WBT393227 WLN393227:WLP393227 WVJ393227:WVL393227 IX458763:IZ458763 ST458763:SV458763 ACP458763:ACR458763 AML458763:AMN458763 AWH458763:AWJ458763 BGD458763:BGF458763 BPZ458763:BQB458763 BZV458763:BZX458763 CJR458763:CJT458763 CTN458763:CTP458763 DDJ458763:DDL458763 DNF458763:DNH458763 DXB458763:DXD458763 EGX458763:EGZ458763 EQT458763:EQV458763 FAP458763:FAR458763 FKL458763:FKN458763 FUH458763:FUJ458763 GED458763:GEF458763 GNZ458763:GOB458763 GXV458763:GXX458763 HHR458763:HHT458763 HRN458763:HRP458763 IBJ458763:IBL458763 ILF458763:ILH458763 IVB458763:IVD458763 JEX458763:JEZ458763 JOT458763:JOV458763 JYP458763:JYR458763 KIL458763:KIN458763 KSH458763:KSJ458763 LCD458763:LCF458763 LLZ458763:LMB458763 LVV458763:LVX458763 MFR458763:MFT458763 MPN458763:MPP458763 MZJ458763:MZL458763 NJF458763:NJH458763 NTB458763:NTD458763 OCX458763:OCZ458763 OMT458763:OMV458763 OWP458763:OWR458763 PGL458763:PGN458763 PQH458763:PQJ458763 QAD458763:QAF458763 QJZ458763:QKB458763 QTV458763:QTX458763 RDR458763:RDT458763 RNN458763:RNP458763 RXJ458763:RXL458763 SHF458763:SHH458763 SRB458763:SRD458763 TAX458763:TAZ458763 TKT458763:TKV458763 TUP458763:TUR458763 UEL458763:UEN458763 UOH458763:UOJ458763 UYD458763:UYF458763 VHZ458763:VIB458763 VRV458763:VRX458763 WBR458763:WBT458763 WLN458763:WLP458763 WVJ458763:WVL458763 IX524299:IZ524299 ST524299:SV524299 ACP524299:ACR524299 AML524299:AMN524299 AWH524299:AWJ524299 BGD524299:BGF524299 BPZ524299:BQB524299 BZV524299:BZX524299 CJR524299:CJT524299 CTN524299:CTP524299 DDJ524299:DDL524299 DNF524299:DNH524299 DXB524299:DXD524299 EGX524299:EGZ524299 EQT524299:EQV524299 FAP524299:FAR524299 FKL524299:FKN524299 FUH524299:FUJ524299 GED524299:GEF524299 GNZ524299:GOB524299 GXV524299:GXX524299 HHR524299:HHT524299 HRN524299:HRP524299 IBJ524299:IBL524299 ILF524299:ILH524299 IVB524299:IVD524299 JEX524299:JEZ524299 JOT524299:JOV524299 JYP524299:JYR524299 KIL524299:KIN524299 KSH524299:KSJ524299 LCD524299:LCF524299 LLZ524299:LMB524299 LVV524299:LVX524299 MFR524299:MFT524299 MPN524299:MPP524299 MZJ524299:MZL524299 NJF524299:NJH524299 NTB524299:NTD524299 OCX524299:OCZ524299 OMT524299:OMV524299 OWP524299:OWR524299 PGL524299:PGN524299 PQH524299:PQJ524299 QAD524299:QAF524299 QJZ524299:QKB524299 QTV524299:QTX524299 RDR524299:RDT524299 RNN524299:RNP524299 RXJ524299:RXL524299 SHF524299:SHH524299 SRB524299:SRD524299 TAX524299:TAZ524299 TKT524299:TKV524299 TUP524299:TUR524299 UEL524299:UEN524299 UOH524299:UOJ524299 UYD524299:UYF524299 VHZ524299:VIB524299 VRV524299:VRX524299 WBR524299:WBT524299 WLN524299:WLP524299 WVJ524299:WVL524299 IX589835:IZ589835 ST589835:SV589835 ACP589835:ACR589835 AML589835:AMN589835 AWH589835:AWJ589835 BGD589835:BGF589835 BPZ589835:BQB589835 BZV589835:BZX589835 CJR589835:CJT589835 CTN589835:CTP589835 DDJ589835:DDL589835 DNF589835:DNH589835 DXB589835:DXD589835 EGX589835:EGZ589835 EQT589835:EQV589835 FAP589835:FAR589835 FKL589835:FKN589835 FUH589835:FUJ589835 GED589835:GEF589835 GNZ589835:GOB589835 GXV589835:GXX589835 HHR589835:HHT589835 HRN589835:HRP589835 IBJ589835:IBL589835 ILF589835:ILH589835 IVB589835:IVD589835 JEX589835:JEZ589835 JOT589835:JOV589835 JYP589835:JYR589835 KIL589835:KIN589835 KSH589835:KSJ589835 LCD589835:LCF589835 LLZ589835:LMB589835 LVV589835:LVX589835 MFR589835:MFT589835 MPN589835:MPP589835 MZJ589835:MZL589835 NJF589835:NJH589835 NTB589835:NTD589835 OCX589835:OCZ589835 OMT589835:OMV589835 OWP589835:OWR589835 PGL589835:PGN589835 PQH589835:PQJ589835 QAD589835:QAF589835 QJZ589835:QKB589835 QTV589835:QTX589835 RDR589835:RDT589835 RNN589835:RNP589835 RXJ589835:RXL589835 SHF589835:SHH589835 SRB589835:SRD589835 TAX589835:TAZ589835 TKT589835:TKV589835 TUP589835:TUR589835 UEL589835:UEN589835 UOH589835:UOJ589835 UYD589835:UYF589835 VHZ589835:VIB589835 VRV589835:VRX589835 WBR589835:WBT589835 WLN589835:WLP589835 WVJ589835:WVL589835 IX655371:IZ655371 ST655371:SV655371 ACP655371:ACR655371 AML655371:AMN655371 AWH655371:AWJ655371 BGD655371:BGF655371 BPZ655371:BQB655371 BZV655371:BZX655371 CJR655371:CJT655371 CTN655371:CTP655371 DDJ655371:DDL655371 DNF655371:DNH655371 DXB655371:DXD655371 EGX655371:EGZ655371 EQT655371:EQV655371 FAP655371:FAR655371 FKL655371:FKN655371 FUH655371:FUJ655371 GED655371:GEF655371 GNZ655371:GOB655371 GXV655371:GXX655371 HHR655371:HHT655371 HRN655371:HRP655371 IBJ655371:IBL655371 ILF655371:ILH655371 IVB655371:IVD655371 JEX655371:JEZ655371 JOT655371:JOV655371 JYP655371:JYR655371 KIL655371:KIN655371 KSH655371:KSJ655371 LCD655371:LCF655371 LLZ655371:LMB655371 LVV655371:LVX655371 MFR655371:MFT655371 MPN655371:MPP655371 MZJ655371:MZL655371 NJF655371:NJH655371 NTB655371:NTD655371 OCX655371:OCZ655371 OMT655371:OMV655371 OWP655371:OWR655371 PGL655371:PGN655371 PQH655371:PQJ655371 QAD655371:QAF655371 QJZ655371:QKB655371 QTV655371:QTX655371 RDR655371:RDT655371 RNN655371:RNP655371 RXJ655371:RXL655371 SHF655371:SHH655371 SRB655371:SRD655371 TAX655371:TAZ655371 TKT655371:TKV655371 TUP655371:TUR655371 UEL655371:UEN655371 UOH655371:UOJ655371 UYD655371:UYF655371 VHZ655371:VIB655371 VRV655371:VRX655371 WBR655371:WBT655371 WLN655371:WLP655371 WVJ655371:WVL655371 IX720907:IZ720907 ST720907:SV720907 ACP720907:ACR720907 AML720907:AMN720907 AWH720907:AWJ720907 BGD720907:BGF720907 BPZ720907:BQB720907 BZV720907:BZX720907 CJR720907:CJT720907 CTN720907:CTP720907 DDJ720907:DDL720907 DNF720907:DNH720907 DXB720907:DXD720907 EGX720907:EGZ720907 EQT720907:EQV720907 FAP720907:FAR720907 FKL720907:FKN720907 FUH720907:FUJ720907 GED720907:GEF720907 GNZ720907:GOB720907 GXV720907:GXX720907 HHR720907:HHT720907 HRN720907:HRP720907 IBJ720907:IBL720907 ILF720907:ILH720907 IVB720907:IVD720907 JEX720907:JEZ720907 JOT720907:JOV720907 JYP720907:JYR720907 KIL720907:KIN720907 KSH720907:KSJ720907 LCD720907:LCF720907 LLZ720907:LMB720907 LVV720907:LVX720907 MFR720907:MFT720907 MPN720907:MPP720907 MZJ720907:MZL720907 NJF720907:NJH720907 NTB720907:NTD720907 OCX720907:OCZ720907 OMT720907:OMV720907 OWP720907:OWR720907 PGL720907:PGN720907 PQH720907:PQJ720907 QAD720907:QAF720907 QJZ720907:QKB720907 QTV720907:QTX720907 RDR720907:RDT720907 RNN720907:RNP720907 RXJ720907:RXL720907 SHF720907:SHH720907 SRB720907:SRD720907 TAX720907:TAZ720907 TKT720907:TKV720907 TUP720907:TUR720907 UEL720907:UEN720907 UOH720907:UOJ720907 UYD720907:UYF720907 VHZ720907:VIB720907 VRV720907:VRX720907 WBR720907:WBT720907 WLN720907:WLP720907 WVJ720907:WVL720907 IX786443:IZ786443 ST786443:SV786443 ACP786443:ACR786443 AML786443:AMN786443 AWH786443:AWJ786443 BGD786443:BGF786443 BPZ786443:BQB786443 BZV786443:BZX786443 CJR786443:CJT786443 CTN786443:CTP786443 DDJ786443:DDL786443 DNF786443:DNH786443 DXB786443:DXD786443 EGX786443:EGZ786443 EQT786443:EQV786443 FAP786443:FAR786443 FKL786443:FKN786443 FUH786443:FUJ786443 GED786443:GEF786443 GNZ786443:GOB786443 GXV786443:GXX786443 HHR786443:HHT786443 HRN786443:HRP786443 IBJ786443:IBL786443 ILF786443:ILH786443 IVB786443:IVD786443 JEX786443:JEZ786443 JOT786443:JOV786443 JYP786443:JYR786443 KIL786443:KIN786443 KSH786443:KSJ786443 LCD786443:LCF786443 LLZ786443:LMB786443 LVV786443:LVX786443 MFR786443:MFT786443 MPN786443:MPP786443 MZJ786443:MZL786443 NJF786443:NJH786443 NTB786443:NTD786443 OCX786443:OCZ786443 OMT786443:OMV786443 OWP786443:OWR786443 PGL786443:PGN786443 PQH786443:PQJ786443 QAD786443:QAF786443 QJZ786443:QKB786443 QTV786443:QTX786443 RDR786443:RDT786443 RNN786443:RNP786443 RXJ786443:RXL786443 SHF786443:SHH786443 SRB786443:SRD786443 TAX786443:TAZ786443 TKT786443:TKV786443 TUP786443:TUR786443 UEL786443:UEN786443 UOH786443:UOJ786443 UYD786443:UYF786443 VHZ786443:VIB786443 VRV786443:VRX786443 WBR786443:WBT786443 WLN786443:WLP786443 WVJ786443:WVL786443 IX851979:IZ851979 ST851979:SV851979 ACP851979:ACR851979 AML851979:AMN851979 AWH851979:AWJ851979 BGD851979:BGF851979 BPZ851979:BQB851979 BZV851979:BZX851979 CJR851979:CJT851979 CTN851979:CTP851979 DDJ851979:DDL851979 DNF851979:DNH851979 DXB851979:DXD851979 EGX851979:EGZ851979 EQT851979:EQV851979 FAP851979:FAR851979 FKL851979:FKN851979 FUH851979:FUJ851979 GED851979:GEF851979 GNZ851979:GOB851979 GXV851979:GXX851979 HHR851979:HHT851979 HRN851979:HRP851979 IBJ851979:IBL851979 ILF851979:ILH851979 IVB851979:IVD851979 JEX851979:JEZ851979 JOT851979:JOV851979 JYP851979:JYR851979 KIL851979:KIN851979 KSH851979:KSJ851979 LCD851979:LCF851979 LLZ851979:LMB851979 LVV851979:LVX851979 MFR851979:MFT851979 MPN851979:MPP851979 MZJ851979:MZL851979 NJF851979:NJH851979 NTB851979:NTD851979 OCX851979:OCZ851979 OMT851979:OMV851979 OWP851979:OWR851979 PGL851979:PGN851979 PQH851979:PQJ851979 QAD851979:QAF851979 QJZ851979:QKB851979 QTV851979:QTX851979 RDR851979:RDT851979 RNN851979:RNP851979 RXJ851979:RXL851979 SHF851979:SHH851979 SRB851979:SRD851979 TAX851979:TAZ851979 TKT851979:TKV851979 TUP851979:TUR851979 UEL851979:UEN851979 UOH851979:UOJ851979 UYD851979:UYF851979 VHZ851979:VIB851979 VRV851979:VRX851979 WBR851979:WBT851979 WLN851979:WLP851979 WVJ851979:WVL851979 IX917515:IZ917515 ST917515:SV917515 ACP917515:ACR917515 AML917515:AMN917515 AWH917515:AWJ917515 BGD917515:BGF917515 BPZ917515:BQB917515 BZV917515:BZX917515 CJR917515:CJT917515 CTN917515:CTP917515 DDJ917515:DDL917515 DNF917515:DNH917515 DXB917515:DXD917515 EGX917515:EGZ917515 EQT917515:EQV917515 FAP917515:FAR917515 FKL917515:FKN917515 FUH917515:FUJ917515 GED917515:GEF917515 GNZ917515:GOB917515 GXV917515:GXX917515 HHR917515:HHT917515 HRN917515:HRP917515 IBJ917515:IBL917515 ILF917515:ILH917515 IVB917515:IVD917515 JEX917515:JEZ917515 JOT917515:JOV917515 JYP917515:JYR917515 KIL917515:KIN917515 KSH917515:KSJ917515 LCD917515:LCF917515 LLZ917515:LMB917515 LVV917515:LVX917515 MFR917515:MFT917515 MPN917515:MPP917515 MZJ917515:MZL917515 NJF917515:NJH917515 NTB917515:NTD917515 OCX917515:OCZ917515 OMT917515:OMV917515 OWP917515:OWR917515 PGL917515:PGN917515 PQH917515:PQJ917515 QAD917515:QAF917515 QJZ917515:QKB917515 QTV917515:QTX917515 RDR917515:RDT917515 RNN917515:RNP917515 RXJ917515:RXL917515 SHF917515:SHH917515 SRB917515:SRD917515 TAX917515:TAZ917515 TKT917515:TKV917515 TUP917515:TUR917515 UEL917515:UEN917515 UOH917515:UOJ917515 UYD917515:UYF917515 VHZ917515:VIB917515 VRV917515:VRX917515 WBR917515:WBT917515 WLN917515:WLP917515 WVJ917515:WVL917515 IX983051:IZ983051 ST983051:SV983051 ACP983051:ACR983051 AML983051:AMN983051 AWH983051:AWJ983051 BGD983051:BGF983051 BPZ983051:BQB983051 BZV983051:BZX983051 CJR983051:CJT983051 CTN983051:CTP983051 DDJ983051:DDL983051 DNF983051:DNH983051 DXB983051:DXD983051 EGX983051:EGZ983051 EQT983051:EQV983051 FAP983051:FAR983051 FKL983051:FKN983051 FUH983051:FUJ983051 GED983051:GEF983051 GNZ983051:GOB983051 GXV983051:GXX983051 HHR983051:HHT983051 HRN983051:HRP983051 IBJ983051:IBL983051 ILF983051:ILH983051 IVB983051:IVD983051 JEX983051:JEZ983051 JOT983051:JOV983051 JYP983051:JYR983051 KIL983051:KIN983051 KSH983051:KSJ983051 LCD983051:LCF983051 LLZ983051:LMB983051 LVV983051:LVX983051 MFR983051:MFT983051 MPN983051:MPP983051 MZJ983051:MZL983051 NJF983051:NJH983051 NTB983051:NTD983051 OCX983051:OCZ983051 OMT983051:OMV983051 OWP983051:OWR983051 PGL983051:PGN983051 PQH983051:PQJ983051 QAD983051:QAF983051 QJZ983051:QKB983051 QTV983051:QTX983051 RDR983051:RDT983051 RNN983051:RNP983051 RXJ983051:RXL983051 SHF983051:SHH983051 SRB983051:SRD983051 TAX983051:TAZ983051 TKT983051:TKV983051 TUP983051:TUR983051 UEL983051:UEN983051 UOH983051:UOJ983051 UYD983051:UYF983051 VHZ983051:VIB983051 VRV983051:VRX983051 WBR983051:WBT983051 WLN983051:WLP983051 WVJ983051:WVL983051 G131083 G196619 G262155 G327691 G393227 G458763 G524299 G589835 G655371 G720907 G786443 G851979 G917515 G983051 G65547" xr:uid="{00000000-0002-0000-0000-000004000000}">
      <formula1>(0.07*G65545)/1</formula1>
    </dataValidation>
    <dataValidation operator="equal" allowBlank="1" showErrorMessage="1" promptTitle="Tähelepanu!" prompt="AMIF tulu peab võrduma AMIF kuluga." sqref="B13" xr:uid="{00000000-0002-0000-0000-000006000000}"/>
    <dataValidation type="list" allowBlank="1" showInputMessage="1" showErrorMessage="1" promptTitle="Tähelepanu!" prompt="Vali nimekirjast projekti valdkond!" sqref="B10" xr:uid="{00000000-0002-0000-0000-000007000000}">
      <formula1>Valdkond</formula1>
    </dataValidation>
    <dataValidation type="list" allowBlank="1" showInputMessage="1" showErrorMessage="1" errorTitle="Tähelepanu!" error="Vali ühik nimekirjast" promptTitle="Tähelepanu!" prompt="Vali ühik nimekirjast" sqref="D34:D37 D39:D41 D43:D55" xr:uid="{00000000-0002-0000-0000-000008000000}">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57" xr:uid="{00000000-0002-0000-0000-000009000000}">
      <formula1>ROUND(G56*7%,2)</formula1>
    </dataValidation>
    <dataValidation type="decimal" allowBlank="1" showInputMessage="1" showErrorMessage="1" errorTitle="Tähelepanu!" error="AMIF toetuse osakaal ei saa olla suurem kui 75%" promptTitle="Tähelepanu!" prompt="AMIF toetuse osakaal ei saa olla suurem kui 75%" sqref="D14" xr:uid="{00000000-0002-0000-0000-00000A000000}">
      <formula1>0</formula1>
      <formula2>75</formula2>
    </dataValidation>
    <dataValidation type="decimal" operator="equal" allowBlank="1" showInputMessage="1" showErrorMessage="1" errorTitle="Tähelepanu!" error="Tervik peab olema 100%" promptTitle="Tähelepanu!" prompt="Osakaalude summa peab olema 100%" sqref="D19" xr:uid="{00000000-0002-0000-0000-00000B000000}">
      <formula1>100</formula1>
    </dataValidation>
    <dataValidation type="decimal" operator="equal" allowBlank="1" showInputMessage="1" showErrorMessage="1" sqref="C19" xr:uid="{00000000-0002-0000-0000-00000C000000}">
      <formula1>C28</formula1>
    </dataValidation>
    <dataValidation type="custom" allowBlank="1" showInputMessage="1" showErrorMessage="1" sqref="D15" xr:uid="{00000000-0002-0000-0000-00000D000000}">
      <formula1>IF(SUM(D14:D18)&gt;100," ",100-(D14+D16+D17+D18))</formula1>
    </dataValidation>
  </dataValidations>
  <pageMargins left="0.7" right="0.7" top="0.75" bottom="0.75" header="0.3" footer="0.3"/>
  <pageSetup paperSize="9" orientation="portrait" r:id="rId1"/>
  <ignoredErrors>
    <ignoredError sqref="C16:C19 D19 G39 G37"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4"/>
  <sheetViews>
    <sheetView workbookViewId="0">
      <selection activeCell="A11" sqref="A11"/>
    </sheetView>
  </sheetViews>
  <sheetFormatPr defaultColWidth="8.85546875" defaultRowHeight="15" x14ac:dyDescent="0.25"/>
  <cols>
    <col min="1" max="1" width="64.42578125" bestFit="1" customWidth="1"/>
    <col min="2" max="2" width="7.42578125" bestFit="1" customWidth="1"/>
    <col min="3" max="3" width="11.85546875" bestFit="1" customWidth="1"/>
  </cols>
  <sheetData>
    <row r="1" spans="1:1" ht="15.75" x14ac:dyDescent="0.25">
      <c r="A1" s="2" t="s">
        <v>14</v>
      </c>
    </row>
    <row r="2" spans="1:1" ht="15.75" x14ac:dyDescent="0.25">
      <c r="A2" s="2" t="s">
        <v>15</v>
      </c>
    </row>
    <row r="3" spans="1:1" ht="15.75" x14ac:dyDescent="0.25">
      <c r="A3" s="2" t="s">
        <v>16</v>
      </c>
    </row>
    <row r="6" spans="1:1" ht="15.75" x14ac:dyDescent="0.25">
      <c r="A6" s="2" t="s">
        <v>26</v>
      </c>
    </row>
    <row r="7" spans="1:1" ht="15.75" x14ac:dyDescent="0.25">
      <c r="A7" s="2" t="s">
        <v>41</v>
      </c>
    </row>
    <row r="8" spans="1:1" s="1" customFormat="1" ht="15.75" x14ac:dyDescent="0.25">
      <c r="A8" s="2" t="s">
        <v>34</v>
      </c>
    </row>
    <row r="9" spans="1:1" ht="15.75" x14ac:dyDescent="0.25">
      <c r="A9" s="2" t="s">
        <v>35</v>
      </c>
    </row>
    <row r="12" spans="1:1" ht="15.75" x14ac:dyDescent="0.25">
      <c r="A12" s="2" t="s">
        <v>38</v>
      </c>
    </row>
    <row r="13" spans="1:1" ht="15.75" x14ac:dyDescent="0.25">
      <c r="A13" s="2" t="s">
        <v>39</v>
      </c>
    </row>
    <row r="14" spans="1:1" ht="15.75" x14ac:dyDescent="0.25">
      <c r="A14" s="2" t="s">
        <v>40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A. Eelarve</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Anu Viltrop</cp:lastModifiedBy>
  <dcterms:created xsi:type="dcterms:W3CDTF">2014-06-17T10:19:13Z</dcterms:created>
  <dcterms:modified xsi:type="dcterms:W3CDTF">2022-02-10T04:15:49Z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59aa38-f392-4105-be92-628035578272_Enabled">
    <vt:lpwstr>true</vt:lpwstr>
  </property>
  <property fmtid="{D5CDD505-2E9C-101B-9397-08002B2CF9AE}" pid="3" name="MSIP_Label_2059aa38-f392-4105-be92-628035578272_SetDate">
    <vt:lpwstr>2020-06-17T14:15:06Z</vt:lpwstr>
  </property>
  <property fmtid="{D5CDD505-2E9C-101B-9397-08002B2CF9AE}" pid="4" name="MSIP_Label_2059aa38-f392-4105-be92-628035578272_Method">
    <vt:lpwstr>Standard</vt:lpwstr>
  </property>
  <property fmtid="{D5CDD505-2E9C-101B-9397-08002B2CF9AE}" pid="5" name="MSIP_Label_2059aa38-f392-4105-be92-628035578272_Name">
    <vt:lpwstr>IOMLb0020IN123173</vt:lpwstr>
  </property>
  <property fmtid="{D5CDD505-2E9C-101B-9397-08002B2CF9AE}" pid="6" name="MSIP_Label_2059aa38-f392-4105-be92-628035578272_SiteId">
    <vt:lpwstr>1588262d-23fb-43b4-bd6e-bce49c8e6186</vt:lpwstr>
  </property>
  <property fmtid="{D5CDD505-2E9C-101B-9397-08002B2CF9AE}" pid="7" name="MSIP_Label_2059aa38-f392-4105-be92-628035578272_ActionId">
    <vt:lpwstr>f6f706d2-7a9e-48e3-ad44-0000d38853a4</vt:lpwstr>
  </property>
  <property fmtid="{D5CDD505-2E9C-101B-9397-08002B2CF9AE}" pid="8" name="MSIP_Label_2059aa38-f392-4105-be92-628035578272_ContentBits">
    <vt:lpwstr>0</vt:lpwstr>
  </property>
</Properties>
</file>